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180" windowWidth="23000" windowHeight="1048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4" i="1"/>
  <c r="E62"/>
  <c r="D14"/>
  <c r="D61"/>
  <c r="E60"/>
  <c r="I59"/>
  <c r="H59"/>
  <c r="G59"/>
  <c r="F59"/>
  <c r="E59"/>
  <c r="E58"/>
  <c r="D58"/>
  <c r="F9"/>
  <c r="F56"/>
  <c r="E56"/>
  <c r="D56"/>
  <c r="G34"/>
  <c r="G38"/>
  <c r="F38"/>
  <c r="E38"/>
  <c r="D38"/>
  <c r="C38"/>
  <c r="H34"/>
  <c r="E26"/>
  <c r="E30"/>
  <c r="E43"/>
  <c r="E47"/>
  <c r="D26"/>
  <c r="D30"/>
  <c r="D43"/>
  <c r="D47"/>
  <c r="C26"/>
  <c r="F24"/>
  <c r="G24"/>
  <c r="H24"/>
  <c r="I24"/>
  <c r="F22"/>
  <c r="G22"/>
  <c r="H22"/>
  <c r="I22"/>
  <c r="F21"/>
  <c r="F14"/>
  <c r="F61"/>
  <c r="F60"/>
  <c r="E61"/>
  <c r="D62"/>
  <c r="C14"/>
  <c r="C30"/>
  <c r="C43"/>
  <c r="C47"/>
  <c r="G9"/>
  <c r="I34"/>
  <c r="I38"/>
  <c r="H38"/>
  <c r="H9"/>
  <c r="G14"/>
  <c r="G56"/>
  <c r="F58"/>
  <c r="G21"/>
  <c r="F26"/>
  <c r="F30"/>
  <c r="F43"/>
  <c r="F47"/>
  <c r="D60"/>
  <c r="H21"/>
  <c r="G26"/>
  <c r="G30"/>
  <c r="G43"/>
  <c r="G47"/>
  <c r="G61"/>
  <c r="G58"/>
  <c r="G60"/>
  <c r="I9"/>
  <c r="H56"/>
  <c r="H14"/>
  <c r="I56"/>
  <c r="I14"/>
  <c r="H60"/>
  <c r="H58"/>
  <c r="I21"/>
  <c r="H61"/>
  <c r="H26"/>
  <c r="H30"/>
  <c r="H43"/>
  <c r="H47"/>
  <c r="I61"/>
  <c r="I26"/>
  <c r="I30"/>
  <c r="I43"/>
  <c r="I47"/>
  <c r="I58"/>
  <c r="I60"/>
</calcChain>
</file>

<file path=xl/sharedStrings.xml><?xml version="1.0" encoding="utf-8"?>
<sst xmlns="http://schemas.openxmlformats.org/spreadsheetml/2006/main" count="54" uniqueCount="41">
  <si>
    <t>CONCEPT SCHOOLS, NFP</t>
    <phoneticPr fontId="1" type="noConversion"/>
  </si>
  <si>
    <t>FIVE YEAR FORECAST</t>
    <phoneticPr fontId="1" type="noConversion"/>
  </si>
  <si>
    <t>IRN No: 03-0503751</t>
    <phoneticPr fontId="1" type="noConversion"/>
  </si>
  <si>
    <t>Actual</t>
  </si>
  <si>
    <t>Forecast</t>
  </si>
  <si>
    <t>Line</t>
  </si>
  <si>
    <t>Fiscal Year</t>
  </si>
  <si>
    <t>No.</t>
  </si>
  <si>
    <t>Operating Receipts</t>
  </si>
  <si>
    <t>Management Fees</t>
    <phoneticPr fontId="1" type="noConversion"/>
  </si>
  <si>
    <t>Program Reg Fees</t>
    <phoneticPr fontId="1" type="noConversion"/>
  </si>
  <si>
    <t>Student Activities</t>
    <phoneticPr fontId="1" type="noConversion"/>
  </si>
  <si>
    <t>Professional &amp; Technical Serv</t>
  </si>
  <si>
    <t>Misc Income</t>
  </si>
  <si>
    <t>Total Operating Receipts</t>
  </si>
  <si>
    <t>Operating Disbursements</t>
  </si>
  <si>
    <t>100 Salaries and Wages</t>
  </si>
  <si>
    <t>200 Employee Retirement and Insurance Benefits</t>
  </si>
  <si>
    <t>400 Purchas Services</t>
  </si>
  <si>
    <t>500 Supplies and Materials</t>
  </si>
  <si>
    <t>600 Capital Outlay -New</t>
  </si>
  <si>
    <t>700 Capital Outlay - Replacement</t>
  </si>
  <si>
    <t>800 Other</t>
  </si>
  <si>
    <t>Total Operating Disbursements</t>
  </si>
  <si>
    <t>Excess of Operating Receipts Over (Under)</t>
  </si>
  <si>
    <t>Nonoperating Receipts/(Disbursements)</t>
  </si>
  <si>
    <t xml:space="preserve">Donations </t>
    <phoneticPr fontId="1" type="noConversion"/>
  </si>
  <si>
    <t xml:space="preserve">Interest Income </t>
    <phoneticPr fontId="1" type="noConversion"/>
  </si>
  <si>
    <t>Debt Proceeds</t>
    <phoneticPr fontId="1" type="noConversion"/>
  </si>
  <si>
    <t>Total Nonoperating Revenues/(Expenses)</t>
  </si>
  <si>
    <t>Excess of Operating and Nonoperating Receipts</t>
  </si>
  <si>
    <t>Over/(Under) Operating and Nonoperating</t>
  </si>
  <si>
    <t>Disbursements</t>
  </si>
  <si>
    <t>Net Income End of Fiscal Year</t>
  </si>
  <si>
    <t>Assumptions</t>
  </si>
  <si>
    <t>Management Fees (Current to previous Increase  % )</t>
  </si>
  <si>
    <t xml:space="preserve">Salaries to Operating Receipts </t>
  </si>
  <si>
    <t>Benefits % ratio to Salaries</t>
  </si>
  <si>
    <t>Purchased Services % ratio to operationg income</t>
  </si>
  <si>
    <t>Supplies % ratio to operationg income</t>
  </si>
  <si>
    <t>Others % ratio to operationg income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</si>
</sst>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0;\-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Verdana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Cambria"/>
      <family val="1"/>
      <scheme val="major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sz val="8"/>
      <color indexed="8"/>
      <name val="Arial"/>
      <family val="2"/>
    </font>
    <font>
      <sz val="9"/>
      <name val="Cambria"/>
      <family val="1"/>
      <scheme val="major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1" xfId="2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0" xfId="3" applyNumberFormat="1" applyFont="1" applyAlignment="1">
      <alignment horizontal="center"/>
    </xf>
    <xf numFmtId="164" fontId="2" fillId="0" borderId="0" xfId="3" applyNumberFormat="1" applyFont="1"/>
    <xf numFmtId="164" fontId="3" fillId="0" borderId="0" xfId="3" applyNumberFormat="1" applyFont="1"/>
    <xf numFmtId="164" fontId="2" fillId="0" borderId="0" xfId="3" applyNumberFormat="1" applyFont="1" applyProtection="1">
      <protection locked="0"/>
    </xf>
    <xf numFmtId="164" fontId="2" fillId="0" borderId="4" xfId="3" applyNumberFormat="1" applyFont="1" applyBorder="1" applyProtection="1">
      <protection locked="0"/>
    </xf>
    <xf numFmtId="0" fontId="4" fillId="0" borderId="0" xfId="0" applyFont="1" applyAlignment="1">
      <alignment horizontal="left"/>
    </xf>
    <xf numFmtId="164" fontId="2" fillId="0" borderId="1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3" xfId="3" applyNumberFormat="1" applyFont="1" applyBorder="1" applyProtection="1">
      <protection locked="0"/>
    </xf>
    <xf numFmtId="164" fontId="2" fillId="0" borderId="1" xfId="3" applyNumberFormat="1" applyFont="1" applyBorder="1" applyProtection="1">
      <protection locked="0"/>
    </xf>
    <xf numFmtId="164" fontId="4" fillId="0" borderId="0" xfId="3" applyNumberFormat="1" applyFont="1" applyProtection="1">
      <protection locked="0"/>
    </xf>
    <xf numFmtId="164" fontId="4" fillId="0" borderId="6" xfId="3" applyNumberFormat="1" applyFont="1" applyBorder="1" applyProtection="1">
      <protection locked="0"/>
    </xf>
    <xf numFmtId="164" fontId="2" fillId="0" borderId="0" xfId="3" applyNumberFormat="1" applyFont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6" xfId="3" applyNumberFormat="1" applyFont="1" applyBorder="1" applyProtection="1">
      <protection locked="0"/>
    </xf>
    <xf numFmtId="164" fontId="7" fillId="0" borderId="4" xfId="3" applyNumberFormat="1" applyFont="1" applyBorder="1"/>
    <xf numFmtId="164" fontId="2" fillId="0" borderId="1" xfId="3" applyNumberFormat="1" applyFont="1" applyBorder="1"/>
    <xf numFmtId="164" fontId="2" fillId="0" borderId="5" xfId="3" applyNumberFormat="1" applyFont="1" applyBorder="1"/>
    <xf numFmtId="0" fontId="8" fillId="0" borderId="0" xfId="0" applyFont="1" applyAlignment="1">
      <alignment horizontal="left"/>
    </xf>
    <xf numFmtId="164" fontId="2" fillId="0" borderId="6" xfId="3" applyNumberFormat="1" applyFont="1" applyBorder="1"/>
    <xf numFmtId="164" fontId="2" fillId="0" borderId="6" xfId="3" applyNumberFormat="1" applyFont="1" applyBorder="1" applyAlignment="1">
      <alignment horizontal="center"/>
    </xf>
    <xf numFmtId="165" fontId="9" fillId="0" borderId="0" xfId="0" applyNumberFormat="1" applyFont="1" applyFill="1"/>
    <xf numFmtId="0" fontId="10" fillId="0" borderId="0" xfId="2" applyFont="1" applyBorder="1" applyAlignment="1" applyProtection="1">
      <alignment horizontal="left"/>
    </xf>
    <xf numFmtId="0" fontId="2" fillId="0" borderId="0" xfId="0" applyFont="1" applyProtection="1">
      <protection locked="0"/>
    </xf>
    <xf numFmtId="164" fontId="2" fillId="0" borderId="7" xfId="3" applyNumberFormat="1" applyFont="1" applyBorder="1"/>
    <xf numFmtId="164" fontId="2" fillId="0" borderId="8" xfId="3" applyNumberFormat="1" applyFont="1" applyBorder="1"/>
    <xf numFmtId="0" fontId="2" fillId="0" borderId="0" xfId="0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6" fillId="0" borderId="0" xfId="2" applyFont="1" applyBorder="1" applyProtection="1">
      <protection locked="0"/>
    </xf>
    <xf numFmtId="9" fontId="2" fillId="0" borderId="0" xfId="0" applyNumberFormat="1" applyFont="1"/>
    <xf numFmtId="9" fontId="10" fillId="0" borderId="0" xfId="0" applyNumberFormat="1" applyFont="1"/>
    <xf numFmtId="9" fontId="2" fillId="0" borderId="0" xfId="1" applyFont="1"/>
    <xf numFmtId="0" fontId="10" fillId="0" borderId="0" xfId="2" applyFont="1" applyAlignment="1" applyProtection="1">
      <alignment horizontal="left"/>
      <protection locked="0"/>
    </xf>
    <xf numFmtId="0" fontId="10" fillId="0" borderId="0" xfId="2" applyFont="1" applyProtection="1">
      <protection locked="0"/>
    </xf>
    <xf numFmtId="9" fontId="10" fillId="0" borderId="0" xfId="2" applyNumberFormat="1" applyFont="1" applyProtection="1">
      <protection locked="0"/>
    </xf>
    <xf numFmtId="0" fontId="10" fillId="0" borderId="0" xfId="0" applyFont="1"/>
    <xf numFmtId="0" fontId="10" fillId="0" borderId="0" xfId="2" applyFont="1" applyFill="1" applyAlignment="1" applyProtection="1">
      <alignment horizontal="left"/>
      <protection locked="0"/>
    </xf>
  </cellXfs>
  <cellStyles count="4">
    <cellStyle name="Currency 2" xfId="3"/>
    <cellStyle name="Normal" xfId="0" builtinId="0"/>
    <cellStyle name="Normal 2 2" xfId="2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65"/>
  <sheetViews>
    <sheetView tabSelected="1" topLeftCell="A26" workbookViewId="0">
      <selection activeCell="L33" sqref="L33"/>
    </sheetView>
  </sheetViews>
  <sheetFormatPr baseColWidth="10" defaultColWidth="12.5" defaultRowHeight="13"/>
  <cols>
    <col min="1" max="1" width="3.83203125" style="3" bestFit="1" customWidth="1"/>
    <col min="2" max="2" width="42" style="2" bestFit="1" customWidth="1"/>
    <col min="3" max="4" width="13.5" style="3" bestFit="1" customWidth="1"/>
    <col min="5" max="5" width="14.33203125" style="3" bestFit="1" customWidth="1"/>
    <col min="6" max="8" width="13.5" style="3" bestFit="1" customWidth="1"/>
    <col min="9" max="9" width="14.5" style="3" bestFit="1" customWidth="1"/>
    <col min="10" max="13" width="12.5" style="3"/>
    <col min="14" max="14" width="29.83203125" style="3" customWidth="1"/>
    <col min="15" max="15" width="15.1640625" style="3" customWidth="1"/>
    <col min="16" max="256" width="12.5" style="3"/>
    <col min="257" max="257" width="3.83203125" style="3" bestFit="1" customWidth="1"/>
    <col min="258" max="258" width="42" style="3" bestFit="1" customWidth="1"/>
    <col min="259" max="260" width="13.5" style="3" bestFit="1" customWidth="1"/>
    <col min="261" max="261" width="14.33203125" style="3" bestFit="1" customWidth="1"/>
    <col min="262" max="264" width="13.5" style="3" bestFit="1" customWidth="1"/>
    <col min="265" max="265" width="14.5" style="3" bestFit="1" customWidth="1"/>
    <col min="266" max="269" width="12.5" style="3"/>
    <col min="270" max="270" width="29.83203125" style="3" customWidth="1"/>
    <col min="271" max="271" width="15.1640625" style="3" customWidth="1"/>
    <col min="272" max="512" width="12.5" style="3"/>
    <col min="513" max="513" width="3.83203125" style="3" bestFit="1" customWidth="1"/>
    <col min="514" max="514" width="42" style="3" bestFit="1" customWidth="1"/>
    <col min="515" max="516" width="13.5" style="3" bestFit="1" customWidth="1"/>
    <col min="517" max="517" width="14.33203125" style="3" bestFit="1" customWidth="1"/>
    <col min="518" max="520" width="13.5" style="3" bestFit="1" customWidth="1"/>
    <col min="521" max="521" width="14.5" style="3" bestFit="1" customWidth="1"/>
    <col min="522" max="525" width="12.5" style="3"/>
    <col min="526" max="526" width="29.83203125" style="3" customWidth="1"/>
    <col min="527" max="527" width="15.1640625" style="3" customWidth="1"/>
    <col min="528" max="768" width="12.5" style="3"/>
    <col min="769" max="769" width="3.83203125" style="3" bestFit="1" customWidth="1"/>
    <col min="770" max="770" width="42" style="3" bestFit="1" customWidth="1"/>
    <col min="771" max="772" width="13.5" style="3" bestFit="1" customWidth="1"/>
    <col min="773" max="773" width="14.33203125" style="3" bestFit="1" customWidth="1"/>
    <col min="774" max="776" width="13.5" style="3" bestFit="1" customWidth="1"/>
    <col min="777" max="777" width="14.5" style="3" bestFit="1" customWidth="1"/>
    <col min="778" max="781" width="12.5" style="3"/>
    <col min="782" max="782" width="29.83203125" style="3" customWidth="1"/>
    <col min="783" max="783" width="15.1640625" style="3" customWidth="1"/>
    <col min="784" max="1024" width="12.5" style="3"/>
    <col min="1025" max="1025" width="3.83203125" style="3" bestFit="1" customWidth="1"/>
    <col min="1026" max="1026" width="42" style="3" bestFit="1" customWidth="1"/>
    <col min="1027" max="1028" width="13.5" style="3" bestFit="1" customWidth="1"/>
    <col min="1029" max="1029" width="14.33203125" style="3" bestFit="1" customWidth="1"/>
    <col min="1030" max="1032" width="13.5" style="3" bestFit="1" customWidth="1"/>
    <col min="1033" max="1033" width="14.5" style="3" bestFit="1" customWidth="1"/>
    <col min="1034" max="1037" width="12.5" style="3"/>
    <col min="1038" max="1038" width="29.83203125" style="3" customWidth="1"/>
    <col min="1039" max="1039" width="15.1640625" style="3" customWidth="1"/>
    <col min="1040" max="1280" width="12.5" style="3"/>
    <col min="1281" max="1281" width="3.83203125" style="3" bestFit="1" customWidth="1"/>
    <col min="1282" max="1282" width="42" style="3" bestFit="1" customWidth="1"/>
    <col min="1283" max="1284" width="13.5" style="3" bestFit="1" customWidth="1"/>
    <col min="1285" max="1285" width="14.33203125" style="3" bestFit="1" customWidth="1"/>
    <col min="1286" max="1288" width="13.5" style="3" bestFit="1" customWidth="1"/>
    <col min="1289" max="1289" width="14.5" style="3" bestFit="1" customWidth="1"/>
    <col min="1290" max="1293" width="12.5" style="3"/>
    <col min="1294" max="1294" width="29.83203125" style="3" customWidth="1"/>
    <col min="1295" max="1295" width="15.1640625" style="3" customWidth="1"/>
    <col min="1296" max="1536" width="12.5" style="3"/>
    <col min="1537" max="1537" width="3.83203125" style="3" bestFit="1" customWidth="1"/>
    <col min="1538" max="1538" width="42" style="3" bestFit="1" customWidth="1"/>
    <col min="1539" max="1540" width="13.5" style="3" bestFit="1" customWidth="1"/>
    <col min="1541" max="1541" width="14.33203125" style="3" bestFit="1" customWidth="1"/>
    <col min="1542" max="1544" width="13.5" style="3" bestFit="1" customWidth="1"/>
    <col min="1545" max="1545" width="14.5" style="3" bestFit="1" customWidth="1"/>
    <col min="1546" max="1549" width="12.5" style="3"/>
    <col min="1550" max="1550" width="29.83203125" style="3" customWidth="1"/>
    <col min="1551" max="1551" width="15.1640625" style="3" customWidth="1"/>
    <col min="1552" max="1792" width="12.5" style="3"/>
    <col min="1793" max="1793" width="3.83203125" style="3" bestFit="1" customWidth="1"/>
    <col min="1794" max="1794" width="42" style="3" bestFit="1" customWidth="1"/>
    <col min="1795" max="1796" width="13.5" style="3" bestFit="1" customWidth="1"/>
    <col min="1797" max="1797" width="14.33203125" style="3" bestFit="1" customWidth="1"/>
    <col min="1798" max="1800" width="13.5" style="3" bestFit="1" customWidth="1"/>
    <col min="1801" max="1801" width="14.5" style="3" bestFit="1" customWidth="1"/>
    <col min="1802" max="1805" width="12.5" style="3"/>
    <col min="1806" max="1806" width="29.83203125" style="3" customWidth="1"/>
    <col min="1807" max="1807" width="15.1640625" style="3" customWidth="1"/>
    <col min="1808" max="2048" width="12.5" style="3"/>
    <col min="2049" max="2049" width="3.83203125" style="3" bestFit="1" customWidth="1"/>
    <col min="2050" max="2050" width="42" style="3" bestFit="1" customWidth="1"/>
    <col min="2051" max="2052" width="13.5" style="3" bestFit="1" customWidth="1"/>
    <col min="2053" max="2053" width="14.33203125" style="3" bestFit="1" customWidth="1"/>
    <col min="2054" max="2056" width="13.5" style="3" bestFit="1" customWidth="1"/>
    <col min="2057" max="2057" width="14.5" style="3" bestFit="1" customWidth="1"/>
    <col min="2058" max="2061" width="12.5" style="3"/>
    <col min="2062" max="2062" width="29.83203125" style="3" customWidth="1"/>
    <col min="2063" max="2063" width="15.1640625" style="3" customWidth="1"/>
    <col min="2064" max="2304" width="12.5" style="3"/>
    <col min="2305" max="2305" width="3.83203125" style="3" bestFit="1" customWidth="1"/>
    <col min="2306" max="2306" width="42" style="3" bestFit="1" customWidth="1"/>
    <col min="2307" max="2308" width="13.5" style="3" bestFit="1" customWidth="1"/>
    <col min="2309" max="2309" width="14.33203125" style="3" bestFit="1" customWidth="1"/>
    <col min="2310" max="2312" width="13.5" style="3" bestFit="1" customWidth="1"/>
    <col min="2313" max="2313" width="14.5" style="3" bestFit="1" customWidth="1"/>
    <col min="2314" max="2317" width="12.5" style="3"/>
    <col min="2318" max="2318" width="29.83203125" style="3" customWidth="1"/>
    <col min="2319" max="2319" width="15.1640625" style="3" customWidth="1"/>
    <col min="2320" max="2560" width="12.5" style="3"/>
    <col min="2561" max="2561" width="3.83203125" style="3" bestFit="1" customWidth="1"/>
    <col min="2562" max="2562" width="42" style="3" bestFit="1" customWidth="1"/>
    <col min="2563" max="2564" width="13.5" style="3" bestFit="1" customWidth="1"/>
    <col min="2565" max="2565" width="14.33203125" style="3" bestFit="1" customWidth="1"/>
    <col min="2566" max="2568" width="13.5" style="3" bestFit="1" customWidth="1"/>
    <col min="2569" max="2569" width="14.5" style="3" bestFit="1" customWidth="1"/>
    <col min="2570" max="2573" width="12.5" style="3"/>
    <col min="2574" max="2574" width="29.83203125" style="3" customWidth="1"/>
    <col min="2575" max="2575" width="15.1640625" style="3" customWidth="1"/>
    <col min="2576" max="2816" width="12.5" style="3"/>
    <col min="2817" max="2817" width="3.83203125" style="3" bestFit="1" customWidth="1"/>
    <col min="2818" max="2818" width="42" style="3" bestFit="1" customWidth="1"/>
    <col min="2819" max="2820" width="13.5" style="3" bestFit="1" customWidth="1"/>
    <col min="2821" max="2821" width="14.33203125" style="3" bestFit="1" customWidth="1"/>
    <col min="2822" max="2824" width="13.5" style="3" bestFit="1" customWidth="1"/>
    <col min="2825" max="2825" width="14.5" style="3" bestFit="1" customWidth="1"/>
    <col min="2826" max="2829" width="12.5" style="3"/>
    <col min="2830" max="2830" width="29.83203125" style="3" customWidth="1"/>
    <col min="2831" max="2831" width="15.1640625" style="3" customWidth="1"/>
    <col min="2832" max="3072" width="12.5" style="3"/>
    <col min="3073" max="3073" width="3.83203125" style="3" bestFit="1" customWidth="1"/>
    <col min="3074" max="3074" width="42" style="3" bestFit="1" customWidth="1"/>
    <col min="3075" max="3076" width="13.5" style="3" bestFit="1" customWidth="1"/>
    <col min="3077" max="3077" width="14.33203125" style="3" bestFit="1" customWidth="1"/>
    <col min="3078" max="3080" width="13.5" style="3" bestFit="1" customWidth="1"/>
    <col min="3081" max="3081" width="14.5" style="3" bestFit="1" customWidth="1"/>
    <col min="3082" max="3085" width="12.5" style="3"/>
    <col min="3086" max="3086" width="29.83203125" style="3" customWidth="1"/>
    <col min="3087" max="3087" width="15.1640625" style="3" customWidth="1"/>
    <col min="3088" max="3328" width="12.5" style="3"/>
    <col min="3329" max="3329" width="3.83203125" style="3" bestFit="1" customWidth="1"/>
    <col min="3330" max="3330" width="42" style="3" bestFit="1" customWidth="1"/>
    <col min="3331" max="3332" width="13.5" style="3" bestFit="1" customWidth="1"/>
    <col min="3333" max="3333" width="14.33203125" style="3" bestFit="1" customWidth="1"/>
    <col min="3334" max="3336" width="13.5" style="3" bestFit="1" customWidth="1"/>
    <col min="3337" max="3337" width="14.5" style="3" bestFit="1" customWidth="1"/>
    <col min="3338" max="3341" width="12.5" style="3"/>
    <col min="3342" max="3342" width="29.83203125" style="3" customWidth="1"/>
    <col min="3343" max="3343" width="15.1640625" style="3" customWidth="1"/>
    <col min="3344" max="3584" width="12.5" style="3"/>
    <col min="3585" max="3585" width="3.83203125" style="3" bestFit="1" customWidth="1"/>
    <col min="3586" max="3586" width="42" style="3" bestFit="1" customWidth="1"/>
    <col min="3587" max="3588" width="13.5" style="3" bestFit="1" customWidth="1"/>
    <col min="3589" max="3589" width="14.33203125" style="3" bestFit="1" customWidth="1"/>
    <col min="3590" max="3592" width="13.5" style="3" bestFit="1" customWidth="1"/>
    <col min="3593" max="3593" width="14.5" style="3" bestFit="1" customWidth="1"/>
    <col min="3594" max="3597" width="12.5" style="3"/>
    <col min="3598" max="3598" width="29.83203125" style="3" customWidth="1"/>
    <col min="3599" max="3599" width="15.1640625" style="3" customWidth="1"/>
    <col min="3600" max="3840" width="12.5" style="3"/>
    <col min="3841" max="3841" width="3.83203125" style="3" bestFit="1" customWidth="1"/>
    <col min="3842" max="3842" width="42" style="3" bestFit="1" customWidth="1"/>
    <col min="3843" max="3844" width="13.5" style="3" bestFit="1" customWidth="1"/>
    <col min="3845" max="3845" width="14.33203125" style="3" bestFit="1" customWidth="1"/>
    <col min="3846" max="3848" width="13.5" style="3" bestFit="1" customWidth="1"/>
    <col min="3849" max="3849" width="14.5" style="3" bestFit="1" customWidth="1"/>
    <col min="3850" max="3853" width="12.5" style="3"/>
    <col min="3854" max="3854" width="29.83203125" style="3" customWidth="1"/>
    <col min="3855" max="3855" width="15.1640625" style="3" customWidth="1"/>
    <col min="3856" max="4096" width="12.5" style="3"/>
    <col min="4097" max="4097" width="3.83203125" style="3" bestFit="1" customWidth="1"/>
    <col min="4098" max="4098" width="42" style="3" bestFit="1" customWidth="1"/>
    <col min="4099" max="4100" width="13.5" style="3" bestFit="1" customWidth="1"/>
    <col min="4101" max="4101" width="14.33203125" style="3" bestFit="1" customWidth="1"/>
    <col min="4102" max="4104" width="13.5" style="3" bestFit="1" customWidth="1"/>
    <col min="4105" max="4105" width="14.5" style="3" bestFit="1" customWidth="1"/>
    <col min="4106" max="4109" width="12.5" style="3"/>
    <col min="4110" max="4110" width="29.83203125" style="3" customWidth="1"/>
    <col min="4111" max="4111" width="15.1640625" style="3" customWidth="1"/>
    <col min="4112" max="4352" width="12.5" style="3"/>
    <col min="4353" max="4353" width="3.83203125" style="3" bestFit="1" customWidth="1"/>
    <col min="4354" max="4354" width="42" style="3" bestFit="1" customWidth="1"/>
    <col min="4355" max="4356" width="13.5" style="3" bestFit="1" customWidth="1"/>
    <col min="4357" max="4357" width="14.33203125" style="3" bestFit="1" customWidth="1"/>
    <col min="4358" max="4360" width="13.5" style="3" bestFit="1" customWidth="1"/>
    <col min="4361" max="4361" width="14.5" style="3" bestFit="1" customWidth="1"/>
    <col min="4362" max="4365" width="12.5" style="3"/>
    <col min="4366" max="4366" width="29.83203125" style="3" customWidth="1"/>
    <col min="4367" max="4367" width="15.1640625" style="3" customWidth="1"/>
    <col min="4368" max="4608" width="12.5" style="3"/>
    <col min="4609" max="4609" width="3.83203125" style="3" bestFit="1" customWidth="1"/>
    <col min="4610" max="4610" width="42" style="3" bestFit="1" customWidth="1"/>
    <col min="4611" max="4612" width="13.5" style="3" bestFit="1" customWidth="1"/>
    <col min="4613" max="4613" width="14.33203125" style="3" bestFit="1" customWidth="1"/>
    <col min="4614" max="4616" width="13.5" style="3" bestFit="1" customWidth="1"/>
    <col min="4617" max="4617" width="14.5" style="3" bestFit="1" customWidth="1"/>
    <col min="4618" max="4621" width="12.5" style="3"/>
    <col min="4622" max="4622" width="29.83203125" style="3" customWidth="1"/>
    <col min="4623" max="4623" width="15.1640625" style="3" customWidth="1"/>
    <col min="4624" max="4864" width="12.5" style="3"/>
    <col min="4865" max="4865" width="3.83203125" style="3" bestFit="1" customWidth="1"/>
    <col min="4866" max="4866" width="42" style="3" bestFit="1" customWidth="1"/>
    <col min="4867" max="4868" width="13.5" style="3" bestFit="1" customWidth="1"/>
    <col min="4869" max="4869" width="14.33203125" style="3" bestFit="1" customWidth="1"/>
    <col min="4870" max="4872" width="13.5" style="3" bestFit="1" customWidth="1"/>
    <col min="4873" max="4873" width="14.5" style="3" bestFit="1" customWidth="1"/>
    <col min="4874" max="4877" width="12.5" style="3"/>
    <col min="4878" max="4878" width="29.83203125" style="3" customWidth="1"/>
    <col min="4879" max="4879" width="15.1640625" style="3" customWidth="1"/>
    <col min="4880" max="5120" width="12.5" style="3"/>
    <col min="5121" max="5121" width="3.83203125" style="3" bestFit="1" customWidth="1"/>
    <col min="5122" max="5122" width="42" style="3" bestFit="1" customWidth="1"/>
    <col min="5123" max="5124" width="13.5" style="3" bestFit="1" customWidth="1"/>
    <col min="5125" max="5125" width="14.33203125" style="3" bestFit="1" customWidth="1"/>
    <col min="5126" max="5128" width="13.5" style="3" bestFit="1" customWidth="1"/>
    <col min="5129" max="5129" width="14.5" style="3" bestFit="1" customWidth="1"/>
    <col min="5130" max="5133" width="12.5" style="3"/>
    <col min="5134" max="5134" width="29.83203125" style="3" customWidth="1"/>
    <col min="5135" max="5135" width="15.1640625" style="3" customWidth="1"/>
    <col min="5136" max="5376" width="12.5" style="3"/>
    <col min="5377" max="5377" width="3.83203125" style="3" bestFit="1" customWidth="1"/>
    <col min="5378" max="5378" width="42" style="3" bestFit="1" customWidth="1"/>
    <col min="5379" max="5380" width="13.5" style="3" bestFit="1" customWidth="1"/>
    <col min="5381" max="5381" width="14.33203125" style="3" bestFit="1" customWidth="1"/>
    <col min="5382" max="5384" width="13.5" style="3" bestFit="1" customWidth="1"/>
    <col min="5385" max="5385" width="14.5" style="3" bestFit="1" customWidth="1"/>
    <col min="5386" max="5389" width="12.5" style="3"/>
    <col min="5390" max="5390" width="29.83203125" style="3" customWidth="1"/>
    <col min="5391" max="5391" width="15.1640625" style="3" customWidth="1"/>
    <col min="5392" max="5632" width="12.5" style="3"/>
    <col min="5633" max="5633" width="3.83203125" style="3" bestFit="1" customWidth="1"/>
    <col min="5634" max="5634" width="42" style="3" bestFit="1" customWidth="1"/>
    <col min="5635" max="5636" width="13.5" style="3" bestFit="1" customWidth="1"/>
    <col min="5637" max="5637" width="14.33203125" style="3" bestFit="1" customWidth="1"/>
    <col min="5638" max="5640" width="13.5" style="3" bestFit="1" customWidth="1"/>
    <col min="5641" max="5641" width="14.5" style="3" bestFit="1" customWidth="1"/>
    <col min="5642" max="5645" width="12.5" style="3"/>
    <col min="5646" max="5646" width="29.83203125" style="3" customWidth="1"/>
    <col min="5647" max="5647" width="15.1640625" style="3" customWidth="1"/>
    <col min="5648" max="5888" width="12.5" style="3"/>
    <col min="5889" max="5889" width="3.83203125" style="3" bestFit="1" customWidth="1"/>
    <col min="5890" max="5890" width="42" style="3" bestFit="1" customWidth="1"/>
    <col min="5891" max="5892" width="13.5" style="3" bestFit="1" customWidth="1"/>
    <col min="5893" max="5893" width="14.33203125" style="3" bestFit="1" customWidth="1"/>
    <col min="5894" max="5896" width="13.5" style="3" bestFit="1" customWidth="1"/>
    <col min="5897" max="5897" width="14.5" style="3" bestFit="1" customWidth="1"/>
    <col min="5898" max="5901" width="12.5" style="3"/>
    <col min="5902" max="5902" width="29.83203125" style="3" customWidth="1"/>
    <col min="5903" max="5903" width="15.1640625" style="3" customWidth="1"/>
    <col min="5904" max="6144" width="12.5" style="3"/>
    <col min="6145" max="6145" width="3.83203125" style="3" bestFit="1" customWidth="1"/>
    <col min="6146" max="6146" width="42" style="3" bestFit="1" customWidth="1"/>
    <col min="6147" max="6148" width="13.5" style="3" bestFit="1" customWidth="1"/>
    <col min="6149" max="6149" width="14.33203125" style="3" bestFit="1" customWidth="1"/>
    <col min="6150" max="6152" width="13.5" style="3" bestFit="1" customWidth="1"/>
    <col min="6153" max="6153" width="14.5" style="3" bestFit="1" customWidth="1"/>
    <col min="6154" max="6157" width="12.5" style="3"/>
    <col min="6158" max="6158" width="29.83203125" style="3" customWidth="1"/>
    <col min="6159" max="6159" width="15.1640625" style="3" customWidth="1"/>
    <col min="6160" max="6400" width="12.5" style="3"/>
    <col min="6401" max="6401" width="3.83203125" style="3" bestFit="1" customWidth="1"/>
    <col min="6402" max="6402" width="42" style="3" bestFit="1" customWidth="1"/>
    <col min="6403" max="6404" width="13.5" style="3" bestFit="1" customWidth="1"/>
    <col min="6405" max="6405" width="14.33203125" style="3" bestFit="1" customWidth="1"/>
    <col min="6406" max="6408" width="13.5" style="3" bestFit="1" customWidth="1"/>
    <col min="6409" max="6409" width="14.5" style="3" bestFit="1" customWidth="1"/>
    <col min="6410" max="6413" width="12.5" style="3"/>
    <col min="6414" max="6414" width="29.83203125" style="3" customWidth="1"/>
    <col min="6415" max="6415" width="15.1640625" style="3" customWidth="1"/>
    <col min="6416" max="6656" width="12.5" style="3"/>
    <col min="6657" max="6657" width="3.83203125" style="3" bestFit="1" customWidth="1"/>
    <col min="6658" max="6658" width="42" style="3" bestFit="1" customWidth="1"/>
    <col min="6659" max="6660" width="13.5" style="3" bestFit="1" customWidth="1"/>
    <col min="6661" max="6661" width="14.33203125" style="3" bestFit="1" customWidth="1"/>
    <col min="6662" max="6664" width="13.5" style="3" bestFit="1" customWidth="1"/>
    <col min="6665" max="6665" width="14.5" style="3" bestFit="1" customWidth="1"/>
    <col min="6666" max="6669" width="12.5" style="3"/>
    <col min="6670" max="6670" width="29.83203125" style="3" customWidth="1"/>
    <col min="6671" max="6671" width="15.1640625" style="3" customWidth="1"/>
    <col min="6672" max="6912" width="12.5" style="3"/>
    <col min="6913" max="6913" width="3.83203125" style="3" bestFit="1" customWidth="1"/>
    <col min="6914" max="6914" width="42" style="3" bestFit="1" customWidth="1"/>
    <col min="6915" max="6916" width="13.5" style="3" bestFit="1" customWidth="1"/>
    <col min="6917" max="6917" width="14.33203125" style="3" bestFit="1" customWidth="1"/>
    <col min="6918" max="6920" width="13.5" style="3" bestFit="1" customWidth="1"/>
    <col min="6921" max="6921" width="14.5" style="3" bestFit="1" customWidth="1"/>
    <col min="6922" max="6925" width="12.5" style="3"/>
    <col min="6926" max="6926" width="29.83203125" style="3" customWidth="1"/>
    <col min="6927" max="6927" width="15.1640625" style="3" customWidth="1"/>
    <col min="6928" max="7168" width="12.5" style="3"/>
    <col min="7169" max="7169" width="3.83203125" style="3" bestFit="1" customWidth="1"/>
    <col min="7170" max="7170" width="42" style="3" bestFit="1" customWidth="1"/>
    <col min="7171" max="7172" width="13.5" style="3" bestFit="1" customWidth="1"/>
    <col min="7173" max="7173" width="14.33203125" style="3" bestFit="1" customWidth="1"/>
    <col min="7174" max="7176" width="13.5" style="3" bestFit="1" customWidth="1"/>
    <col min="7177" max="7177" width="14.5" style="3" bestFit="1" customWidth="1"/>
    <col min="7178" max="7181" width="12.5" style="3"/>
    <col min="7182" max="7182" width="29.83203125" style="3" customWidth="1"/>
    <col min="7183" max="7183" width="15.1640625" style="3" customWidth="1"/>
    <col min="7184" max="7424" width="12.5" style="3"/>
    <col min="7425" max="7425" width="3.83203125" style="3" bestFit="1" customWidth="1"/>
    <col min="7426" max="7426" width="42" style="3" bestFit="1" customWidth="1"/>
    <col min="7427" max="7428" width="13.5" style="3" bestFit="1" customWidth="1"/>
    <col min="7429" max="7429" width="14.33203125" style="3" bestFit="1" customWidth="1"/>
    <col min="7430" max="7432" width="13.5" style="3" bestFit="1" customWidth="1"/>
    <col min="7433" max="7433" width="14.5" style="3" bestFit="1" customWidth="1"/>
    <col min="7434" max="7437" width="12.5" style="3"/>
    <col min="7438" max="7438" width="29.83203125" style="3" customWidth="1"/>
    <col min="7439" max="7439" width="15.1640625" style="3" customWidth="1"/>
    <col min="7440" max="7680" width="12.5" style="3"/>
    <col min="7681" max="7681" width="3.83203125" style="3" bestFit="1" customWidth="1"/>
    <col min="7682" max="7682" width="42" style="3" bestFit="1" customWidth="1"/>
    <col min="7683" max="7684" width="13.5" style="3" bestFit="1" customWidth="1"/>
    <col min="7685" max="7685" width="14.33203125" style="3" bestFit="1" customWidth="1"/>
    <col min="7686" max="7688" width="13.5" style="3" bestFit="1" customWidth="1"/>
    <col min="7689" max="7689" width="14.5" style="3" bestFit="1" customWidth="1"/>
    <col min="7690" max="7693" width="12.5" style="3"/>
    <col min="7694" max="7694" width="29.83203125" style="3" customWidth="1"/>
    <col min="7695" max="7695" width="15.1640625" style="3" customWidth="1"/>
    <col min="7696" max="7936" width="12.5" style="3"/>
    <col min="7937" max="7937" width="3.83203125" style="3" bestFit="1" customWidth="1"/>
    <col min="7938" max="7938" width="42" style="3" bestFit="1" customWidth="1"/>
    <col min="7939" max="7940" width="13.5" style="3" bestFit="1" customWidth="1"/>
    <col min="7941" max="7941" width="14.33203125" style="3" bestFit="1" customWidth="1"/>
    <col min="7942" max="7944" width="13.5" style="3" bestFit="1" customWidth="1"/>
    <col min="7945" max="7945" width="14.5" style="3" bestFit="1" customWidth="1"/>
    <col min="7946" max="7949" width="12.5" style="3"/>
    <col min="7950" max="7950" width="29.83203125" style="3" customWidth="1"/>
    <col min="7951" max="7951" width="15.1640625" style="3" customWidth="1"/>
    <col min="7952" max="8192" width="12.5" style="3"/>
    <col min="8193" max="8193" width="3.83203125" style="3" bestFit="1" customWidth="1"/>
    <col min="8194" max="8194" width="42" style="3" bestFit="1" customWidth="1"/>
    <col min="8195" max="8196" width="13.5" style="3" bestFit="1" customWidth="1"/>
    <col min="8197" max="8197" width="14.33203125" style="3" bestFit="1" customWidth="1"/>
    <col min="8198" max="8200" width="13.5" style="3" bestFit="1" customWidth="1"/>
    <col min="8201" max="8201" width="14.5" style="3" bestFit="1" customWidth="1"/>
    <col min="8202" max="8205" width="12.5" style="3"/>
    <col min="8206" max="8206" width="29.83203125" style="3" customWidth="1"/>
    <col min="8207" max="8207" width="15.1640625" style="3" customWidth="1"/>
    <col min="8208" max="8448" width="12.5" style="3"/>
    <col min="8449" max="8449" width="3.83203125" style="3" bestFit="1" customWidth="1"/>
    <col min="8450" max="8450" width="42" style="3" bestFit="1" customWidth="1"/>
    <col min="8451" max="8452" width="13.5" style="3" bestFit="1" customWidth="1"/>
    <col min="8453" max="8453" width="14.33203125" style="3" bestFit="1" customWidth="1"/>
    <col min="8454" max="8456" width="13.5" style="3" bestFit="1" customWidth="1"/>
    <col min="8457" max="8457" width="14.5" style="3" bestFit="1" customWidth="1"/>
    <col min="8458" max="8461" width="12.5" style="3"/>
    <col min="8462" max="8462" width="29.83203125" style="3" customWidth="1"/>
    <col min="8463" max="8463" width="15.1640625" style="3" customWidth="1"/>
    <col min="8464" max="8704" width="12.5" style="3"/>
    <col min="8705" max="8705" width="3.83203125" style="3" bestFit="1" customWidth="1"/>
    <col min="8706" max="8706" width="42" style="3" bestFit="1" customWidth="1"/>
    <col min="8707" max="8708" width="13.5" style="3" bestFit="1" customWidth="1"/>
    <col min="8709" max="8709" width="14.33203125" style="3" bestFit="1" customWidth="1"/>
    <col min="8710" max="8712" width="13.5" style="3" bestFit="1" customWidth="1"/>
    <col min="8713" max="8713" width="14.5" style="3" bestFit="1" customWidth="1"/>
    <col min="8714" max="8717" width="12.5" style="3"/>
    <col min="8718" max="8718" width="29.83203125" style="3" customWidth="1"/>
    <col min="8719" max="8719" width="15.1640625" style="3" customWidth="1"/>
    <col min="8720" max="8960" width="12.5" style="3"/>
    <col min="8961" max="8961" width="3.83203125" style="3" bestFit="1" customWidth="1"/>
    <col min="8962" max="8962" width="42" style="3" bestFit="1" customWidth="1"/>
    <col min="8963" max="8964" width="13.5" style="3" bestFit="1" customWidth="1"/>
    <col min="8965" max="8965" width="14.33203125" style="3" bestFit="1" customWidth="1"/>
    <col min="8966" max="8968" width="13.5" style="3" bestFit="1" customWidth="1"/>
    <col min="8969" max="8969" width="14.5" style="3" bestFit="1" customWidth="1"/>
    <col min="8970" max="8973" width="12.5" style="3"/>
    <col min="8974" max="8974" width="29.83203125" style="3" customWidth="1"/>
    <col min="8975" max="8975" width="15.1640625" style="3" customWidth="1"/>
    <col min="8976" max="9216" width="12.5" style="3"/>
    <col min="9217" max="9217" width="3.83203125" style="3" bestFit="1" customWidth="1"/>
    <col min="9218" max="9218" width="42" style="3" bestFit="1" customWidth="1"/>
    <col min="9219" max="9220" width="13.5" style="3" bestFit="1" customWidth="1"/>
    <col min="9221" max="9221" width="14.33203125" style="3" bestFit="1" customWidth="1"/>
    <col min="9222" max="9224" width="13.5" style="3" bestFit="1" customWidth="1"/>
    <col min="9225" max="9225" width="14.5" style="3" bestFit="1" customWidth="1"/>
    <col min="9226" max="9229" width="12.5" style="3"/>
    <col min="9230" max="9230" width="29.83203125" style="3" customWidth="1"/>
    <col min="9231" max="9231" width="15.1640625" style="3" customWidth="1"/>
    <col min="9232" max="9472" width="12.5" style="3"/>
    <col min="9473" max="9473" width="3.83203125" style="3" bestFit="1" customWidth="1"/>
    <col min="9474" max="9474" width="42" style="3" bestFit="1" customWidth="1"/>
    <col min="9475" max="9476" width="13.5" style="3" bestFit="1" customWidth="1"/>
    <col min="9477" max="9477" width="14.33203125" style="3" bestFit="1" customWidth="1"/>
    <col min="9478" max="9480" width="13.5" style="3" bestFit="1" customWidth="1"/>
    <col min="9481" max="9481" width="14.5" style="3" bestFit="1" customWidth="1"/>
    <col min="9482" max="9485" width="12.5" style="3"/>
    <col min="9486" max="9486" width="29.83203125" style="3" customWidth="1"/>
    <col min="9487" max="9487" width="15.1640625" style="3" customWidth="1"/>
    <col min="9488" max="9728" width="12.5" style="3"/>
    <col min="9729" max="9729" width="3.83203125" style="3" bestFit="1" customWidth="1"/>
    <col min="9730" max="9730" width="42" style="3" bestFit="1" customWidth="1"/>
    <col min="9731" max="9732" width="13.5" style="3" bestFit="1" customWidth="1"/>
    <col min="9733" max="9733" width="14.33203125" style="3" bestFit="1" customWidth="1"/>
    <col min="9734" max="9736" width="13.5" style="3" bestFit="1" customWidth="1"/>
    <col min="9737" max="9737" width="14.5" style="3" bestFit="1" customWidth="1"/>
    <col min="9738" max="9741" width="12.5" style="3"/>
    <col min="9742" max="9742" width="29.83203125" style="3" customWidth="1"/>
    <col min="9743" max="9743" width="15.1640625" style="3" customWidth="1"/>
    <col min="9744" max="9984" width="12.5" style="3"/>
    <col min="9985" max="9985" width="3.83203125" style="3" bestFit="1" customWidth="1"/>
    <col min="9986" max="9986" width="42" style="3" bestFit="1" customWidth="1"/>
    <col min="9987" max="9988" width="13.5" style="3" bestFit="1" customWidth="1"/>
    <col min="9989" max="9989" width="14.33203125" style="3" bestFit="1" customWidth="1"/>
    <col min="9990" max="9992" width="13.5" style="3" bestFit="1" customWidth="1"/>
    <col min="9993" max="9993" width="14.5" style="3" bestFit="1" customWidth="1"/>
    <col min="9994" max="9997" width="12.5" style="3"/>
    <col min="9998" max="9998" width="29.83203125" style="3" customWidth="1"/>
    <col min="9999" max="9999" width="15.1640625" style="3" customWidth="1"/>
    <col min="10000" max="10240" width="12.5" style="3"/>
    <col min="10241" max="10241" width="3.83203125" style="3" bestFit="1" customWidth="1"/>
    <col min="10242" max="10242" width="42" style="3" bestFit="1" customWidth="1"/>
    <col min="10243" max="10244" width="13.5" style="3" bestFit="1" customWidth="1"/>
    <col min="10245" max="10245" width="14.33203125" style="3" bestFit="1" customWidth="1"/>
    <col min="10246" max="10248" width="13.5" style="3" bestFit="1" customWidth="1"/>
    <col min="10249" max="10249" width="14.5" style="3" bestFit="1" customWidth="1"/>
    <col min="10250" max="10253" width="12.5" style="3"/>
    <col min="10254" max="10254" width="29.83203125" style="3" customWidth="1"/>
    <col min="10255" max="10255" width="15.1640625" style="3" customWidth="1"/>
    <col min="10256" max="10496" width="12.5" style="3"/>
    <col min="10497" max="10497" width="3.83203125" style="3" bestFit="1" customWidth="1"/>
    <col min="10498" max="10498" width="42" style="3" bestFit="1" customWidth="1"/>
    <col min="10499" max="10500" width="13.5" style="3" bestFit="1" customWidth="1"/>
    <col min="10501" max="10501" width="14.33203125" style="3" bestFit="1" customWidth="1"/>
    <col min="10502" max="10504" width="13.5" style="3" bestFit="1" customWidth="1"/>
    <col min="10505" max="10505" width="14.5" style="3" bestFit="1" customWidth="1"/>
    <col min="10506" max="10509" width="12.5" style="3"/>
    <col min="10510" max="10510" width="29.83203125" style="3" customWidth="1"/>
    <col min="10511" max="10511" width="15.1640625" style="3" customWidth="1"/>
    <col min="10512" max="10752" width="12.5" style="3"/>
    <col min="10753" max="10753" width="3.83203125" style="3" bestFit="1" customWidth="1"/>
    <col min="10754" max="10754" width="42" style="3" bestFit="1" customWidth="1"/>
    <col min="10755" max="10756" width="13.5" style="3" bestFit="1" customWidth="1"/>
    <col min="10757" max="10757" width="14.33203125" style="3" bestFit="1" customWidth="1"/>
    <col min="10758" max="10760" width="13.5" style="3" bestFit="1" customWidth="1"/>
    <col min="10761" max="10761" width="14.5" style="3" bestFit="1" customWidth="1"/>
    <col min="10762" max="10765" width="12.5" style="3"/>
    <col min="10766" max="10766" width="29.83203125" style="3" customWidth="1"/>
    <col min="10767" max="10767" width="15.1640625" style="3" customWidth="1"/>
    <col min="10768" max="11008" width="12.5" style="3"/>
    <col min="11009" max="11009" width="3.83203125" style="3" bestFit="1" customWidth="1"/>
    <col min="11010" max="11010" width="42" style="3" bestFit="1" customWidth="1"/>
    <col min="11011" max="11012" width="13.5" style="3" bestFit="1" customWidth="1"/>
    <col min="11013" max="11013" width="14.33203125" style="3" bestFit="1" customWidth="1"/>
    <col min="11014" max="11016" width="13.5" style="3" bestFit="1" customWidth="1"/>
    <col min="11017" max="11017" width="14.5" style="3" bestFit="1" customWidth="1"/>
    <col min="11018" max="11021" width="12.5" style="3"/>
    <col min="11022" max="11022" width="29.83203125" style="3" customWidth="1"/>
    <col min="11023" max="11023" width="15.1640625" style="3" customWidth="1"/>
    <col min="11024" max="11264" width="12.5" style="3"/>
    <col min="11265" max="11265" width="3.83203125" style="3" bestFit="1" customWidth="1"/>
    <col min="11266" max="11266" width="42" style="3" bestFit="1" customWidth="1"/>
    <col min="11267" max="11268" width="13.5" style="3" bestFit="1" customWidth="1"/>
    <col min="11269" max="11269" width="14.33203125" style="3" bestFit="1" customWidth="1"/>
    <col min="11270" max="11272" width="13.5" style="3" bestFit="1" customWidth="1"/>
    <col min="11273" max="11273" width="14.5" style="3" bestFit="1" customWidth="1"/>
    <col min="11274" max="11277" width="12.5" style="3"/>
    <col min="11278" max="11278" width="29.83203125" style="3" customWidth="1"/>
    <col min="11279" max="11279" width="15.1640625" style="3" customWidth="1"/>
    <col min="11280" max="11520" width="12.5" style="3"/>
    <col min="11521" max="11521" width="3.83203125" style="3" bestFit="1" customWidth="1"/>
    <col min="11522" max="11522" width="42" style="3" bestFit="1" customWidth="1"/>
    <col min="11523" max="11524" width="13.5" style="3" bestFit="1" customWidth="1"/>
    <col min="11525" max="11525" width="14.33203125" style="3" bestFit="1" customWidth="1"/>
    <col min="11526" max="11528" width="13.5" style="3" bestFit="1" customWidth="1"/>
    <col min="11529" max="11529" width="14.5" style="3" bestFit="1" customWidth="1"/>
    <col min="11530" max="11533" width="12.5" style="3"/>
    <col min="11534" max="11534" width="29.83203125" style="3" customWidth="1"/>
    <col min="11535" max="11535" width="15.1640625" style="3" customWidth="1"/>
    <col min="11536" max="11776" width="12.5" style="3"/>
    <col min="11777" max="11777" width="3.83203125" style="3" bestFit="1" customWidth="1"/>
    <col min="11778" max="11778" width="42" style="3" bestFit="1" customWidth="1"/>
    <col min="11779" max="11780" width="13.5" style="3" bestFit="1" customWidth="1"/>
    <col min="11781" max="11781" width="14.33203125" style="3" bestFit="1" customWidth="1"/>
    <col min="11782" max="11784" width="13.5" style="3" bestFit="1" customWidth="1"/>
    <col min="11785" max="11785" width="14.5" style="3" bestFit="1" customWidth="1"/>
    <col min="11786" max="11789" width="12.5" style="3"/>
    <col min="11790" max="11790" width="29.83203125" style="3" customWidth="1"/>
    <col min="11791" max="11791" width="15.1640625" style="3" customWidth="1"/>
    <col min="11792" max="12032" width="12.5" style="3"/>
    <col min="12033" max="12033" width="3.83203125" style="3" bestFit="1" customWidth="1"/>
    <col min="12034" max="12034" width="42" style="3" bestFit="1" customWidth="1"/>
    <col min="12035" max="12036" width="13.5" style="3" bestFit="1" customWidth="1"/>
    <col min="12037" max="12037" width="14.33203125" style="3" bestFit="1" customWidth="1"/>
    <col min="12038" max="12040" width="13.5" style="3" bestFit="1" customWidth="1"/>
    <col min="12041" max="12041" width="14.5" style="3" bestFit="1" customWidth="1"/>
    <col min="12042" max="12045" width="12.5" style="3"/>
    <col min="12046" max="12046" width="29.83203125" style="3" customWidth="1"/>
    <col min="12047" max="12047" width="15.1640625" style="3" customWidth="1"/>
    <col min="12048" max="12288" width="12.5" style="3"/>
    <col min="12289" max="12289" width="3.83203125" style="3" bestFit="1" customWidth="1"/>
    <col min="12290" max="12290" width="42" style="3" bestFit="1" customWidth="1"/>
    <col min="12291" max="12292" width="13.5" style="3" bestFit="1" customWidth="1"/>
    <col min="12293" max="12293" width="14.33203125" style="3" bestFit="1" customWidth="1"/>
    <col min="12294" max="12296" width="13.5" style="3" bestFit="1" customWidth="1"/>
    <col min="12297" max="12297" width="14.5" style="3" bestFit="1" customWidth="1"/>
    <col min="12298" max="12301" width="12.5" style="3"/>
    <col min="12302" max="12302" width="29.83203125" style="3" customWidth="1"/>
    <col min="12303" max="12303" width="15.1640625" style="3" customWidth="1"/>
    <col min="12304" max="12544" width="12.5" style="3"/>
    <col min="12545" max="12545" width="3.83203125" style="3" bestFit="1" customWidth="1"/>
    <col min="12546" max="12546" width="42" style="3" bestFit="1" customWidth="1"/>
    <col min="12547" max="12548" width="13.5" style="3" bestFit="1" customWidth="1"/>
    <col min="12549" max="12549" width="14.33203125" style="3" bestFit="1" customWidth="1"/>
    <col min="12550" max="12552" width="13.5" style="3" bestFit="1" customWidth="1"/>
    <col min="12553" max="12553" width="14.5" style="3" bestFit="1" customWidth="1"/>
    <col min="12554" max="12557" width="12.5" style="3"/>
    <col min="12558" max="12558" width="29.83203125" style="3" customWidth="1"/>
    <col min="12559" max="12559" width="15.1640625" style="3" customWidth="1"/>
    <col min="12560" max="12800" width="12.5" style="3"/>
    <col min="12801" max="12801" width="3.83203125" style="3" bestFit="1" customWidth="1"/>
    <col min="12802" max="12802" width="42" style="3" bestFit="1" customWidth="1"/>
    <col min="12803" max="12804" width="13.5" style="3" bestFit="1" customWidth="1"/>
    <col min="12805" max="12805" width="14.33203125" style="3" bestFit="1" customWidth="1"/>
    <col min="12806" max="12808" width="13.5" style="3" bestFit="1" customWidth="1"/>
    <col min="12809" max="12809" width="14.5" style="3" bestFit="1" customWidth="1"/>
    <col min="12810" max="12813" width="12.5" style="3"/>
    <col min="12814" max="12814" width="29.83203125" style="3" customWidth="1"/>
    <col min="12815" max="12815" width="15.1640625" style="3" customWidth="1"/>
    <col min="12816" max="13056" width="12.5" style="3"/>
    <col min="13057" max="13057" width="3.83203125" style="3" bestFit="1" customWidth="1"/>
    <col min="13058" max="13058" width="42" style="3" bestFit="1" customWidth="1"/>
    <col min="13059" max="13060" width="13.5" style="3" bestFit="1" customWidth="1"/>
    <col min="13061" max="13061" width="14.33203125" style="3" bestFit="1" customWidth="1"/>
    <col min="13062" max="13064" width="13.5" style="3" bestFit="1" customWidth="1"/>
    <col min="13065" max="13065" width="14.5" style="3" bestFit="1" customWidth="1"/>
    <col min="13066" max="13069" width="12.5" style="3"/>
    <col min="13070" max="13070" width="29.83203125" style="3" customWidth="1"/>
    <col min="13071" max="13071" width="15.1640625" style="3" customWidth="1"/>
    <col min="13072" max="13312" width="12.5" style="3"/>
    <col min="13313" max="13313" width="3.83203125" style="3" bestFit="1" customWidth="1"/>
    <col min="13314" max="13314" width="42" style="3" bestFit="1" customWidth="1"/>
    <col min="13315" max="13316" width="13.5" style="3" bestFit="1" customWidth="1"/>
    <col min="13317" max="13317" width="14.33203125" style="3" bestFit="1" customWidth="1"/>
    <col min="13318" max="13320" width="13.5" style="3" bestFit="1" customWidth="1"/>
    <col min="13321" max="13321" width="14.5" style="3" bestFit="1" customWidth="1"/>
    <col min="13322" max="13325" width="12.5" style="3"/>
    <col min="13326" max="13326" width="29.83203125" style="3" customWidth="1"/>
    <col min="13327" max="13327" width="15.1640625" style="3" customWidth="1"/>
    <col min="13328" max="13568" width="12.5" style="3"/>
    <col min="13569" max="13569" width="3.83203125" style="3" bestFit="1" customWidth="1"/>
    <col min="13570" max="13570" width="42" style="3" bestFit="1" customWidth="1"/>
    <col min="13571" max="13572" width="13.5" style="3" bestFit="1" customWidth="1"/>
    <col min="13573" max="13573" width="14.33203125" style="3" bestFit="1" customWidth="1"/>
    <col min="13574" max="13576" width="13.5" style="3" bestFit="1" customWidth="1"/>
    <col min="13577" max="13577" width="14.5" style="3" bestFit="1" customWidth="1"/>
    <col min="13578" max="13581" width="12.5" style="3"/>
    <col min="13582" max="13582" width="29.83203125" style="3" customWidth="1"/>
    <col min="13583" max="13583" width="15.1640625" style="3" customWidth="1"/>
    <col min="13584" max="13824" width="12.5" style="3"/>
    <col min="13825" max="13825" width="3.83203125" style="3" bestFit="1" customWidth="1"/>
    <col min="13826" max="13826" width="42" style="3" bestFit="1" customWidth="1"/>
    <col min="13827" max="13828" width="13.5" style="3" bestFit="1" customWidth="1"/>
    <col min="13829" max="13829" width="14.33203125" style="3" bestFit="1" customWidth="1"/>
    <col min="13830" max="13832" width="13.5" style="3" bestFit="1" customWidth="1"/>
    <col min="13833" max="13833" width="14.5" style="3" bestFit="1" customWidth="1"/>
    <col min="13834" max="13837" width="12.5" style="3"/>
    <col min="13838" max="13838" width="29.83203125" style="3" customWidth="1"/>
    <col min="13839" max="13839" width="15.1640625" style="3" customWidth="1"/>
    <col min="13840" max="14080" width="12.5" style="3"/>
    <col min="14081" max="14081" width="3.83203125" style="3" bestFit="1" customWidth="1"/>
    <col min="14082" max="14082" width="42" style="3" bestFit="1" customWidth="1"/>
    <col min="14083" max="14084" width="13.5" style="3" bestFit="1" customWidth="1"/>
    <col min="14085" max="14085" width="14.33203125" style="3" bestFit="1" customWidth="1"/>
    <col min="14086" max="14088" width="13.5" style="3" bestFit="1" customWidth="1"/>
    <col min="14089" max="14089" width="14.5" style="3" bestFit="1" customWidth="1"/>
    <col min="14090" max="14093" width="12.5" style="3"/>
    <col min="14094" max="14094" width="29.83203125" style="3" customWidth="1"/>
    <col min="14095" max="14095" width="15.1640625" style="3" customWidth="1"/>
    <col min="14096" max="14336" width="12.5" style="3"/>
    <col min="14337" max="14337" width="3.83203125" style="3" bestFit="1" customWidth="1"/>
    <col min="14338" max="14338" width="42" style="3" bestFit="1" customWidth="1"/>
    <col min="14339" max="14340" width="13.5" style="3" bestFit="1" customWidth="1"/>
    <col min="14341" max="14341" width="14.33203125" style="3" bestFit="1" customWidth="1"/>
    <col min="14342" max="14344" width="13.5" style="3" bestFit="1" customWidth="1"/>
    <col min="14345" max="14345" width="14.5" style="3" bestFit="1" customWidth="1"/>
    <col min="14346" max="14349" width="12.5" style="3"/>
    <col min="14350" max="14350" width="29.83203125" style="3" customWidth="1"/>
    <col min="14351" max="14351" width="15.1640625" style="3" customWidth="1"/>
    <col min="14352" max="14592" width="12.5" style="3"/>
    <col min="14593" max="14593" width="3.83203125" style="3" bestFit="1" customWidth="1"/>
    <col min="14594" max="14594" width="42" style="3" bestFit="1" customWidth="1"/>
    <col min="14595" max="14596" width="13.5" style="3" bestFit="1" customWidth="1"/>
    <col min="14597" max="14597" width="14.33203125" style="3" bestFit="1" customWidth="1"/>
    <col min="14598" max="14600" width="13.5" style="3" bestFit="1" customWidth="1"/>
    <col min="14601" max="14601" width="14.5" style="3" bestFit="1" customWidth="1"/>
    <col min="14602" max="14605" width="12.5" style="3"/>
    <col min="14606" max="14606" width="29.83203125" style="3" customWidth="1"/>
    <col min="14607" max="14607" width="15.1640625" style="3" customWidth="1"/>
    <col min="14608" max="14848" width="12.5" style="3"/>
    <col min="14849" max="14849" width="3.83203125" style="3" bestFit="1" customWidth="1"/>
    <col min="14850" max="14850" width="42" style="3" bestFit="1" customWidth="1"/>
    <col min="14851" max="14852" width="13.5" style="3" bestFit="1" customWidth="1"/>
    <col min="14853" max="14853" width="14.33203125" style="3" bestFit="1" customWidth="1"/>
    <col min="14854" max="14856" width="13.5" style="3" bestFit="1" customWidth="1"/>
    <col min="14857" max="14857" width="14.5" style="3" bestFit="1" customWidth="1"/>
    <col min="14858" max="14861" width="12.5" style="3"/>
    <col min="14862" max="14862" width="29.83203125" style="3" customWidth="1"/>
    <col min="14863" max="14863" width="15.1640625" style="3" customWidth="1"/>
    <col min="14864" max="15104" width="12.5" style="3"/>
    <col min="15105" max="15105" width="3.83203125" style="3" bestFit="1" customWidth="1"/>
    <col min="15106" max="15106" width="42" style="3" bestFit="1" customWidth="1"/>
    <col min="15107" max="15108" width="13.5" style="3" bestFit="1" customWidth="1"/>
    <col min="15109" max="15109" width="14.33203125" style="3" bestFit="1" customWidth="1"/>
    <col min="15110" max="15112" width="13.5" style="3" bestFit="1" customWidth="1"/>
    <col min="15113" max="15113" width="14.5" style="3" bestFit="1" customWidth="1"/>
    <col min="15114" max="15117" width="12.5" style="3"/>
    <col min="15118" max="15118" width="29.83203125" style="3" customWidth="1"/>
    <col min="15119" max="15119" width="15.1640625" style="3" customWidth="1"/>
    <col min="15120" max="15360" width="12.5" style="3"/>
    <col min="15361" max="15361" width="3.83203125" style="3" bestFit="1" customWidth="1"/>
    <col min="15362" max="15362" width="42" style="3" bestFit="1" customWidth="1"/>
    <col min="15363" max="15364" width="13.5" style="3" bestFit="1" customWidth="1"/>
    <col min="15365" max="15365" width="14.33203125" style="3" bestFit="1" customWidth="1"/>
    <col min="15366" max="15368" width="13.5" style="3" bestFit="1" customWidth="1"/>
    <col min="15369" max="15369" width="14.5" style="3" bestFit="1" customWidth="1"/>
    <col min="15370" max="15373" width="12.5" style="3"/>
    <col min="15374" max="15374" width="29.83203125" style="3" customWidth="1"/>
    <col min="15375" max="15375" width="15.1640625" style="3" customWidth="1"/>
    <col min="15376" max="15616" width="12.5" style="3"/>
    <col min="15617" max="15617" width="3.83203125" style="3" bestFit="1" customWidth="1"/>
    <col min="15618" max="15618" width="42" style="3" bestFit="1" customWidth="1"/>
    <col min="15619" max="15620" width="13.5" style="3" bestFit="1" customWidth="1"/>
    <col min="15621" max="15621" width="14.33203125" style="3" bestFit="1" customWidth="1"/>
    <col min="15622" max="15624" width="13.5" style="3" bestFit="1" customWidth="1"/>
    <col min="15625" max="15625" width="14.5" style="3" bestFit="1" customWidth="1"/>
    <col min="15626" max="15629" width="12.5" style="3"/>
    <col min="15630" max="15630" width="29.83203125" style="3" customWidth="1"/>
    <col min="15631" max="15631" width="15.1640625" style="3" customWidth="1"/>
    <col min="15632" max="15872" width="12.5" style="3"/>
    <col min="15873" max="15873" width="3.83203125" style="3" bestFit="1" customWidth="1"/>
    <col min="15874" max="15874" width="42" style="3" bestFit="1" customWidth="1"/>
    <col min="15875" max="15876" width="13.5" style="3" bestFit="1" customWidth="1"/>
    <col min="15877" max="15877" width="14.33203125" style="3" bestFit="1" customWidth="1"/>
    <col min="15878" max="15880" width="13.5" style="3" bestFit="1" customWidth="1"/>
    <col min="15881" max="15881" width="14.5" style="3" bestFit="1" customWidth="1"/>
    <col min="15882" max="15885" width="12.5" style="3"/>
    <col min="15886" max="15886" width="29.83203125" style="3" customWidth="1"/>
    <col min="15887" max="15887" width="15.1640625" style="3" customWidth="1"/>
    <col min="15888" max="16128" width="12.5" style="3"/>
    <col min="16129" max="16129" width="3.83203125" style="3" bestFit="1" customWidth="1"/>
    <col min="16130" max="16130" width="42" style="3" bestFit="1" customWidth="1"/>
    <col min="16131" max="16132" width="13.5" style="3" bestFit="1" customWidth="1"/>
    <col min="16133" max="16133" width="14.33203125" style="3" bestFit="1" customWidth="1"/>
    <col min="16134" max="16136" width="13.5" style="3" bestFit="1" customWidth="1"/>
    <col min="16137" max="16137" width="14.5" style="3" bestFit="1" customWidth="1"/>
    <col min="16138" max="16141" width="12.5" style="3"/>
    <col min="16142" max="16142" width="29.83203125" style="3" customWidth="1"/>
    <col min="16143" max="16143" width="15.1640625" style="3" customWidth="1"/>
    <col min="16144" max="16384" width="12.5" style="3"/>
  </cols>
  <sheetData>
    <row r="1" spans="1:11">
      <c r="A1" s="1"/>
      <c r="D1" s="4"/>
      <c r="F1" s="4" t="s">
        <v>0</v>
      </c>
      <c r="G1" s="4"/>
      <c r="H1" s="4"/>
      <c r="I1" s="4"/>
      <c r="J1" s="5"/>
      <c r="K1" s="1"/>
    </row>
    <row r="2" spans="1:11">
      <c r="A2" s="1"/>
      <c r="B2" s="6"/>
      <c r="D2" s="7"/>
      <c r="F2" s="7" t="s">
        <v>1</v>
      </c>
      <c r="G2" s="4"/>
      <c r="H2" s="4"/>
      <c r="I2" s="4"/>
      <c r="J2" s="8"/>
      <c r="K2" s="1"/>
    </row>
    <row r="3" spans="1:11">
      <c r="A3" s="1"/>
      <c r="B3" s="9" t="s">
        <v>2</v>
      </c>
      <c r="C3" s="10"/>
      <c r="D3" s="10"/>
      <c r="E3" s="10"/>
      <c r="F3" s="4"/>
      <c r="G3" s="4"/>
      <c r="H3" s="4"/>
      <c r="I3" s="4"/>
      <c r="J3" s="4"/>
      <c r="K3" s="1"/>
    </row>
    <row r="4" spans="1:11">
      <c r="A4" s="1"/>
      <c r="B4" s="11"/>
      <c r="C4" s="12" t="s">
        <v>3</v>
      </c>
      <c r="D4" s="12" t="s">
        <v>3</v>
      </c>
      <c r="E4" s="12" t="s">
        <v>4</v>
      </c>
      <c r="F4" s="12" t="s">
        <v>4</v>
      </c>
      <c r="G4" s="12" t="s">
        <v>4</v>
      </c>
      <c r="H4" s="12" t="s">
        <v>4</v>
      </c>
      <c r="I4" s="12" t="s">
        <v>4</v>
      </c>
    </row>
    <row r="5" spans="1:11">
      <c r="A5" s="7" t="s">
        <v>5</v>
      </c>
      <c r="B5" s="11"/>
      <c r="C5" s="4" t="s">
        <v>6</v>
      </c>
      <c r="D5" s="13" t="s">
        <v>6</v>
      </c>
      <c r="E5" s="4" t="s">
        <v>6</v>
      </c>
      <c r="F5" s="4" t="s">
        <v>6</v>
      </c>
      <c r="G5" s="4" t="s">
        <v>6</v>
      </c>
      <c r="H5" s="14" t="s">
        <v>6</v>
      </c>
      <c r="I5" s="14" t="s">
        <v>6</v>
      </c>
    </row>
    <row r="6" spans="1:11">
      <c r="A6" s="15" t="s">
        <v>7</v>
      </c>
      <c r="B6" s="11"/>
      <c r="C6" s="16">
        <v>2012</v>
      </c>
      <c r="D6" s="16">
        <v>2013</v>
      </c>
      <c r="E6" s="17">
        <v>2014</v>
      </c>
      <c r="F6" s="16">
        <v>2015</v>
      </c>
      <c r="G6" s="16">
        <v>2016</v>
      </c>
      <c r="H6" s="16">
        <v>2017</v>
      </c>
      <c r="I6" s="16">
        <v>2018</v>
      </c>
    </row>
    <row r="7" spans="1:11">
      <c r="A7" s="1"/>
      <c r="B7" s="18" t="s">
        <v>8</v>
      </c>
      <c r="C7" s="7"/>
      <c r="D7" s="19"/>
      <c r="E7" s="20"/>
      <c r="F7" s="20"/>
      <c r="G7" s="20"/>
      <c r="H7" s="21"/>
      <c r="I7" s="22"/>
    </row>
    <row r="8" spans="1:11">
      <c r="A8" s="1"/>
      <c r="B8" s="11" t="s">
        <v>9</v>
      </c>
      <c r="C8" s="23">
        <v>6340784.6100000003</v>
      </c>
      <c r="D8" s="23">
        <v>7824670.4900000002</v>
      </c>
      <c r="E8" s="24">
        <v>8923308.0847999994</v>
      </c>
      <c r="F8" s="23">
        <v>11947896.73</v>
      </c>
      <c r="G8" s="23">
        <v>13884296.005233333</v>
      </c>
      <c r="H8" s="23">
        <v>15079438.429323668</v>
      </c>
      <c r="I8" s="23">
        <v>16435013.293166043</v>
      </c>
    </row>
    <row r="9" spans="1:11">
      <c r="A9" s="1"/>
      <c r="B9" s="11" t="s">
        <v>10</v>
      </c>
      <c r="C9" s="23">
        <v>17173.5</v>
      </c>
      <c r="D9" s="23">
        <v>208260.32</v>
      </c>
      <c r="E9" s="24">
        <v>39000</v>
      </c>
      <c r="F9" s="23">
        <f>E9*1.03</f>
        <v>40170</v>
      </c>
      <c r="G9" s="23">
        <f>F9*1.03</f>
        <v>41375.1</v>
      </c>
      <c r="H9" s="23">
        <f>G9*1.03</f>
        <v>42616.353000000003</v>
      </c>
      <c r="I9" s="23">
        <f>H9*1.03</f>
        <v>43894.843590000004</v>
      </c>
    </row>
    <row r="10" spans="1:11">
      <c r="A10" s="1"/>
      <c r="B10" s="11" t="s">
        <v>11</v>
      </c>
      <c r="C10" s="23">
        <v>6673</v>
      </c>
      <c r="D10" s="23"/>
      <c r="E10" s="24">
        <v>0</v>
      </c>
      <c r="F10" s="23">
        <v>0</v>
      </c>
      <c r="G10" s="23">
        <v>0</v>
      </c>
      <c r="H10" s="23">
        <v>0</v>
      </c>
      <c r="I10" s="23">
        <v>0</v>
      </c>
    </row>
    <row r="11" spans="1:11">
      <c r="A11" s="1"/>
      <c r="B11" s="11" t="s">
        <v>12</v>
      </c>
      <c r="C11" s="23">
        <v>48718.32</v>
      </c>
      <c r="D11" s="23"/>
      <c r="E11" s="24">
        <v>0</v>
      </c>
      <c r="F11" s="23">
        <v>0</v>
      </c>
      <c r="G11" s="23">
        <v>0</v>
      </c>
      <c r="H11" s="23">
        <v>0</v>
      </c>
      <c r="I11" s="23">
        <v>0</v>
      </c>
    </row>
    <row r="12" spans="1:11">
      <c r="A12" s="1"/>
      <c r="B12" s="11" t="s">
        <v>13</v>
      </c>
      <c r="C12" s="23">
        <v>0</v>
      </c>
      <c r="D12" s="23">
        <v>962.4</v>
      </c>
      <c r="E12" s="24">
        <v>0</v>
      </c>
      <c r="F12" s="23">
        <v>0</v>
      </c>
      <c r="G12" s="23">
        <v>0</v>
      </c>
      <c r="H12" s="23">
        <v>0</v>
      </c>
      <c r="I12" s="23">
        <v>0</v>
      </c>
    </row>
    <row r="13" spans="1:11">
      <c r="A13" s="1"/>
      <c r="B13" s="25"/>
      <c r="C13" s="26"/>
      <c r="D13" s="27"/>
      <c r="E13" s="28"/>
      <c r="F13" s="29"/>
      <c r="G13" s="29"/>
      <c r="H13" s="29"/>
      <c r="I13" s="29"/>
    </row>
    <row r="14" spans="1:11">
      <c r="A14" s="1"/>
      <c r="B14" s="25" t="s">
        <v>14</v>
      </c>
      <c r="C14" s="30">
        <f t="shared" ref="C14:I14" si="0">SUM(C8:C13)</f>
        <v>6413349.4300000006</v>
      </c>
      <c r="D14" s="31">
        <f>SUM(D8:D13)</f>
        <v>8033893.2100000009</v>
      </c>
      <c r="E14" s="30">
        <f t="shared" si="0"/>
        <v>8962308.0847999994</v>
      </c>
      <c r="F14" s="30">
        <f t="shared" si="0"/>
        <v>11988066.73</v>
      </c>
      <c r="G14" s="30">
        <f t="shared" si="0"/>
        <v>13925671.105233332</v>
      </c>
      <c r="H14" s="30">
        <f t="shared" si="0"/>
        <v>15122054.782323668</v>
      </c>
      <c r="I14" s="30">
        <f t="shared" si="0"/>
        <v>16478908.136756044</v>
      </c>
    </row>
    <row r="15" spans="1:11">
      <c r="A15" s="1"/>
      <c r="B15" s="11"/>
      <c r="C15" s="32"/>
      <c r="D15" s="33"/>
      <c r="E15" s="32"/>
      <c r="F15" s="32"/>
      <c r="G15" s="32"/>
      <c r="H15" s="21"/>
      <c r="I15" s="22"/>
    </row>
    <row r="16" spans="1:11">
      <c r="A16" s="1"/>
      <c r="B16" s="25"/>
      <c r="C16" s="32"/>
      <c r="D16" s="33"/>
      <c r="E16" s="32"/>
      <c r="F16" s="32"/>
      <c r="G16" s="32"/>
      <c r="H16" s="21"/>
      <c r="I16" s="22"/>
    </row>
    <row r="17" spans="1:9">
      <c r="A17" s="1"/>
      <c r="B17" s="18" t="s">
        <v>15</v>
      </c>
      <c r="C17" s="23"/>
      <c r="D17" s="34"/>
      <c r="E17" s="32"/>
      <c r="F17" s="32"/>
      <c r="G17" s="32"/>
      <c r="H17" s="21"/>
      <c r="I17" s="22"/>
    </row>
    <row r="18" spans="1:9">
      <c r="A18" s="1"/>
      <c r="B18" s="11" t="s">
        <v>16</v>
      </c>
      <c r="C18" s="23">
        <v>2298635.96</v>
      </c>
      <c r="D18" s="23">
        <v>2855493.49</v>
      </c>
      <c r="E18" s="24">
        <v>3175448</v>
      </c>
      <c r="F18" s="23">
        <v>3964090</v>
      </c>
      <c r="G18" s="23">
        <v>4360499</v>
      </c>
      <c r="H18" s="23">
        <v>4796548.9000000004</v>
      </c>
      <c r="I18" s="23">
        <v>5276203.790000001</v>
      </c>
    </row>
    <row r="19" spans="1:9">
      <c r="A19" s="1"/>
      <c r="B19" s="11" t="s">
        <v>17</v>
      </c>
      <c r="C19" s="23">
        <v>340084.7</v>
      </c>
      <c r="D19" s="23">
        <v>456404.23</v>
      </c>
      <c r="E19" s="24">
        <v>519570.14280000009</v>
      </c>
      <c r="F19" s="23">
        <v>649063.34850000008</v>
      </c>
      <c r="G19" s="23">
        <v>713969.68335000018</v>
      </c>
      <c r="H19" s="23">
        <v>785366.65168500028</v>
      </c>
      <c r="I19" s="23">
        <v>863903.31685350032</v>
      </c>
    </row>
    <row r="20" spans="1:9">
      <c r="A20" s="1"/>
      <c r="B20" s="11" t="s">
        <v>18</v>
      </c>
      <c r="C20" s="23">
        <v>1100414.8799999999</v>
      </c>
      <c r="D20" s="23">
        <v>1524502.9</v>
      </c>
      <c r="E20" s="24">
        <v>1148851.0823333333</v>
      </c>
      <c r="F20" s="23">
        <v>1214274.0514699998</v>
      </c>
      <c r="G20" s="23">
        <v>1321727.7730140998</v>
      </c>
      <c r="H20" s="23">
        <v>1368738.6062045228</v>
      </c>
      <c r="I20" s="23">
        <v>1399933.0143906586</v>
      </c>
    </row>
    <row r="21" spans="1:9">
      <c r="A21" s="1"/>
      <c r="B21" s="11" t="s">
        <v>19</v>
      </c>
      <c r="C21" s="23">
        <v>161627.95000000001</v>
      </c>
      <c r="D21" s="23">
        <v>177491.4</v>
      </c>
      <c r="E21" s="24">
        <v>150386.06759999998</v>
      </c>
      <c r="F21" s="23">
        <f t="shared" ref="F21:I22" si="1">E21*1.03</f>
        <v>154897.64962799998</v>
      </c>
      <c r="G21" s="23">
        <f t="shared" si="1"/>
        <v>159544.57911684</v>
      </c>
      <c r="H21" s="23">
        <f t="shared" si="1"/>
        <v>164330.9164903452</v>
      </c>
      <c r="I21" s="23">
        <f t="shared" si="1"/>
        <v>169260.84398505557</v>
      </c>
    </row>
    <row r="22" spans="1:9">
      <c r="A22" s="1"/>
      <c r="B22" s="11" t="s">
        <v>20</v>
      </c>
      <c r="C22" s="23">
        <v>36790.800000000003</v>
      </c>
      <c r="D22" s="23">
        <v>85274.49</v>
      </c>
      <c r="E22" s="24">
        <v>420000</v>
      </c>
      <c r="F22" s="23">
        <f>E22/3</f>
        <v>140000</v>
      </c>
      <c r="G22" s="23">
        <f t="shared" si="1"/>
        <v>144200</v>
      </c>
      <c r="H22" s="23">
        <f t="shared" si="1"/>
        <v>148526</v>
      </c>
      <c r="I22" s="23">
        <f t="shared" si="1"/>
        <v>152981.78</v>
      </c>
    </row>
    <row r="23" spans="1:9">
      <c r="A23" s="1"/>
      <c r="B23" s="11" t="s">
        <v>21</v>
      </c>
      <c r="C23" s="23"/>
      <c r="D23" s="23"/>
      <c r="E23" s="35"/>
      <c r="F23" s="23"/>
      <c r="G23" s="23"/>
      <c r="H23" s="21"/>
      <c r="I23" s="22"/>
    </row>
    <row r="24" spans="1:9">
      <c r="A24" s="1"/>
      <c r="B24" s="11" t="s">
        <v>22</v>
      </c>
      <c r="C24" s="23">
        <v>1616942.13</v>
      </c>
      <c r="D24" s="23">
        <v>1713024.07</v>
      </c>
      <c r="E24" s="24">
        <v>1338174.4634</v>
      </c>
      <c r="F24" s="23">
        <f>E24*1.02</f>
        <v>1364937.952668</v>
      </c>
      <c r="G24" s="23">
        <f t="shared" ref="G24:I24" si="2">F24*1.02</f>
        <v>1392236.71172136</v>
      </c>
      <c r="H24" s="23">
        <f t="shared" si="2"/>
        <v>1420081.4459557873</v>
      </c>
      <c r="I24" s="23">
        <f t="shared" si="2"/>
        <v>1448483.0748749031</v>
      </c>
    </row>
    <row r="25" spans="1:9">
      <c r="A25" s="1"/>
      <c r="B25" s="11"/>
      <c r="C25" s="36"/>
      <c r="D25" s="37"/>
      <c r="E25" s="36"/>
      <c r="F25" s="36"/>
      <c r="G25" s="36"/>
      <c r="H25" s="36"/>
      <c r="I25" s="36"/>
    </row>
    <row r="26" spans="1:9" ht="13.5">
      <c r="A26" s="1"/>
      <c r="B26" s="38" t="s">
        <v>23</v>
      </c>
      <c r="C26" s="30">
        <f>SUM(C18:C25)</f>
        <v>5554496.4199999999</v>
      </c>
      <c r="D26" s="31">
        <f>SUM(D18:D25)</f>
        <v>6812190.580000001</v>
      </c>
      <c r="E26" s="30">
        <f>SUM(E18:E24)</f>
        <v>6752429.7561333328</v>
      </c>
      <c r="F26" s="30">
        <f>SUM(F18:F24)</f>
        <v>7487263.002266001</v>
      </c>
      <c r="G26" s="30">
        <f>SUM(G18:G24)</f>
        <v>8092177.7472023005</v>
      </c>
      <c r="H26" s="30">
        <f>SUM(H18:H24)</f>
        <v>8683592.5203356557</v>
      </c>
      <c r="I26" s="30">
        <f>SUM(I18:I24)</f>
        <v>9310765.8201041184</v>
      </c>
    </row>
    <row r="27" spans="1:9">
      <c r="A27" s="1"/>
      <c r="B27" s="11"/>
      <c r="C27" s="36"/>
      <c r="D27" s="37"/>
      <c r="E27" s="36"/>
      <c r="F27" s="36"/>
      <c r="G27" s="36"/>
      <c r="H27" s="36"/>
      <c r="I27" s="36"/>
    </row>
    <row r="28" spans="1:9">
      <c r="A28" s="1"/>
      <c r="B28" s="11"/>
      <c r="C28" s="21"/>
      <c r="D28" s="39"/>
      <c r="E28" s="21"/>
      <c r="F28" s="21"/>
      <c r="G28" s="21"/>
      <c r="H28" s="21"/>
      <c r="I28" s="22"/>
    </row>
    <row r="29" spans="1:9" ht="13.5">
      <c r="A29" s="1"/>
      <c r="B29" s="38" t="s">
        <v>24</v>
      </c>
      <c r="C29" s="23"/>
      <c r="D29" s="34"/>
      <c r="E29" s="23"/>
      <c r="F29" s="23"/>
      <c r="G29" s="23"/>
      <c r="H29" s="21"/>
      <c r="I29" s="22"/>
    </row>
    <row r="30" spans="1:9" ht="13.5">
      <c r="A30" s="1"/>
      <c r="B30" s="38" t="s">
        <v>15</v>
      </c>
      <c r="C30" s="30">
        <f>+C14-C26</f>
        <v>858853.01000000071</v>
      </c>
      <c r="D30" s="31">
        <f t="shared" ref="D30:I30" si="3">+D14-D26</f>
        <v>1221702.6299999999</v>
      </c>
      <c r="E30" s="30">
        <f t="shared" si="3"/>
        <v>2209878.3286666665</v>
      </c>
      <c r="F30" s="30">
        <f t="shared" si="3"/>
        <v>4500803.7277339995</v>
      </c>
      <c r="G30" s="30">
        <f t="shared" si="3"/>
        <v>5833493.3580310317</v>
      </c>
      <c r="H30" s="30">
        <f t="shared" si="3"/>
        <v>6438462.2619880121</v>
      </c>
      <c r="I30" s="30">
        <f t="shared" si="3"/>
        <v>7168142.3166519254</v>
      </c>
    </row>
    <row r="31" spans="1:9">
      <c r="A31" s="1"/>
      <c r="B31" s="11"/>
      <c r="C31" s="36"/>
      <c r="D31" s="37"/>
      <c r="E31" s="36"/>
      <c r="F31" s="36"/>
      <c r="G31" s="36"/>
      <c r="H31" s="36"/>
      <c r="I31" s="36"/>
    </row>
    <row r="32" spans="1:9">
      <c r="A32" s="1"/>
      <c r="B32" s="11"/>
      <c r="C32" s="21"/>
      <c r="D32" s="39"/>
      <c r="E32" s="21"/>
      <c r="F32" s="21"/>
      <c r="G32" s="21"/>
      <c r="H32" s="21"/>
      <c r="I32" s="22"/>
    </row>
    <row r="33" spans="1:11">
      <c r="A33" s="1"/>
      <c r="B33" s="18" t="s">
        <v>25</v>
      </c>
      <c r="C33" s="20"/>
      <c r="D33" s="40"/>
      <c r="E33" s="20"/>
      <c r="F33" s="20"/>
      <c r="G33" s="20"/>
      <c r="H33" s="21"/>
      <c r="I33" s="22"/>
    </row>
    <row r="34" spans="1:11">
      <c r="A34" s="1"/>
      <c r="B34" s="11" t="s">
        <v>26</v>
      </c>
      <c r="C34" s="41">
        <v>14957.1</v>
      </c>
      <c r="D34" s="23">
        <v>69900</v>
      </c>
      <c r="E34" s="24">
        <v>17000</v>
      </c>
      <c r="F34" s="23">
        <v>15000</v>
      </c>
      <c r="G34" s="23">
        <f>F34*1.25</f>
        <v>18750</v>
      </c>
      <c r="H34" s="23">
        <f>G34*1.25</f>
        <v>23437.5</v>
      </c>
      <c r="I34" s="23">
        <f>H34*1.25</f>
        <v>29296.875</v>
      </c>
    </row>
    <row r="35" spans="1:11">
      <c r="A35" s="1"/>
      <c r="B35" s="11" t="s">
        <v>27</v>
      </c>
      <c r="C35" s="23">
        <v>0</v>
      </c>
      <c r="D35" s="34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</row>
    <row r="36" spans="1:11">
      <c r="A36" s="1"/>
      <c r="B36" s="11" t="s">
        <v>28</v>
      </c>
      <c r="C36" s="23">
        <v>0</v>
      </c>
      <c r="D36" s="34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</row>
    <row r="37" spans="1:11">
      <c r="A37" s="1"/>
      <c r="B37" s="11"/>
      <c r="C37" s="36"/>
      <c r="D37" s="37"/>
      <c r="E37" s="36"/>
      <c r="F37" s="36"/>
      <c r="G37" s="36"/>
      <c r="H37" s="36"/>
      <c r="I37" s="36"/>
    </row>
    <row r="38" spans="1:11" ht="13.5">
      <c r="A38" s="1"/>
      <c r="B38" s="38" t="s">
        <v>29</v>
      </c>
      <c r="C38" s="30">
        <f t="shared" ref="C38:I38" si="4">SUM(C33:C37)</f>
        <v>14957.1</v>
      </c>
      <c r="D38" s="31">
        <f t="shared" si="4"/>
        <v>69900</v>
      </c>
      <c r="E38" s="30">
        <f t="shared" si="4"/>
        <v>17000</v>
      </c>
      <c r="F38" s="30">
        <f t="shared" si="4"/>
        <v>15000</v>
      </c>
      <c r="G38" s="30">
        <f t="shared" si="4"/>
        <v>18750</v>
      </c>
      <c r="H38" s="30">
        <f t="shared" si="4"/>
        <v>23437.5</v>
      </c>
      <c r="I38" s="30">
        <f t="shared" si="4"/>
        <v>29296.875</v>
      </c>
    </row>
    <row r="39" spans="1:11">
      <c r="A39" s="1"/>
      <c r="B39" s="11"/>
      <c r="C39" s="36"/>
      <c r="D39" s="37"/>
      <c r="E39" s="36"/>
      <c r="F39" s="36"/>
      <c r="G39" s="36"/>
      <c r="H39" s="36"/>
      <c r="I39" s="36"/>
    </row>
    <row r="40" spans="1:11">
      <c r="A40" s="1"/>
      <c r="B40" s="11"/>
      <c r="C40" s="21"/>
      <c r="D40" s="39"/>
      <c r="E40" s="21"/>
      <c r="F40" s="21"/>
      <c r="G40" s="21"/>
      <c r="H40" s="21"/>
      <c r="I40" s="22"/>
    </row>
    <row r="41" spans="1:11">
      <c r="A41" s="1"/>
      <c r="B41" s="11" t="s">
        <v>30</v>
      </c>
      <c r="C41" s="23">
        <v>0</v>
      </c>
      <c r="D41" s="34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</row>
    <row r="42" spans="1:11">
      <c r="A42" s="1"/>
      <c r="B42" s="11" t="s">
        <v>31</v>
      </c>
      <c r="C42" s="23">
        <v>0</v>
      </c>
      <c r="D42" s="34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</row>
    <row r="43" spans="1:11">
      <c r="A43" s="1"/>
      <c r="B43" s="11" t="s">
        <v>32</v>
      </c>
      <c r="C43" s="23">
        <f t="shared" ref="C43:I43" si="5">+C30+C38</f>
        <v>873810.11000000068</v>
      </c>
      <c r="D43" s="34">
        <f t="shared" si="5"/>
        <v>1291602.6299999999</v>
      </c>
      <c r="E43" s="23">
        <f>+E30+E38</f>
        <v>2226878.3286666665</v>
      </c>
      <c r="F43" s="23">
        <f t="shared" si="5"/>
        <v>4515803.7277339995</v>
      </c>
      <c r="G43" s="23">
        <f t="shared" si="5"/>
        <v>5852243.3580310317</v>
      </c>
      <c r="H43" s="23">
        <f t="shared" si="5"/>
        <v>6461899.7619880121</v>
      </c>
      <c r="I43" s="23">
        <f t="shared" si="5"/>
        <v>7197439.1916519254</v>
      </c>
    </row>
    <row r="44" spans="1:11">
      <c r="A44" s="1"/>
      <c r="B44" s="11"/>
      <c r="C44" s="21"/>
      <c r="D44" s="39"/>
      <c r="E44" s="21"/>
      <c r="F44" s="21"/>
      <c r="G44" s="21"/>
      <c r="H44" s="21"/>
      <c r="I44" s="22"/>
    </row>
    <row r="45" spans="1:11">
      <c r="A45" s="1"/>
      <c r="B45" s="42"/>
      <c r="C45" s="36"/>
      <c r="D45" s="37"/>
      <c r="E45" s="36"/>
      <c r="F45" s="36"/>
      <c r="G45" s="36"/>
      <c r="H45" s="36"/>
      <c r="I45" s="36"/>
    </row>
    <row r="46" spans="1:11">
      <c r="A46" s="1"/>
      <c r="B46" s="11"/>
      <c r="C46" s="21"/>
      <c r="D46" s="39"/>
      <c r="E46" s="21"/>
      <c r="F46" s="21"/>
      <c r="G46" s="21"/>
      <c r="H46" s="21"/>
      <c r="I46" s="22"/>
    </row>
    <row r="47" spans="1:11" ht="13.5">
      <c r="A47" s="43"/>
      <c r="B47" s="38" t="s">
        <v>33</v>
      </c>
      <c r="C47" s="30">
        <f>+C43</f>
        <v>873810.11000000068</v>
      </c>
      <c r="D47" s="31">
        <f t="shared" ref="D47:I47" si="6">D43</f>
        <v>1291602.6299999999</v>
      </c>
      <c r="E47" s="30">
        <f t="shared" si="6"/>
        <v>2226878.3286666665</v>
      </c>
      <c r="F47" s="30">
        <f t="shared" si="6"/>
        <v>4515803.7277339995</v>
      </c>
      <c r="G47" s="30">
        <f t="shared" si="6"/>
        <v>5852243.3580310317</v>
      </c>
      <c r="H47" s="30">
        <f t="shared" si="6"/>
        <v>6461899.7619880121</v>
      </c>
      <c r="I47" s="30">
        <f t="shared" si="6"/>
        <v>7197439.1916519254</v>
      </c>
      <c r="J47" s="43"/>
      <c r="K47" s="43"/>
    </row>
    <row r="48" spans="1:11" ht="14" thickBot="1">
      <c r="A48" s="43"/>
      <c r="B48" s="11"/>
      <c r="C48" s="44"/>
      <c r="D48" s="45"/>
      <c r="E48" s="44"/>
      <c r="F48" s="44"/>
      <c r="G48" s="44"/>
      <c r="H48" s="44"/>
      <c r="I48" s="44"/>
      <c r="J48" s="43"/>
      <c r="K48" s="43"/>
    </row>
    <row r="49" spans="1:11" ht="14" thickTop="1">
      <c r="A49" s="43"/>
      <c r="B49" s="6"/>
      <c r="C49" s="43"/>
      <c r="D49" s="43"/>
      <c r="E49" s="43"/>
      <c r="F49" s="43"/>
      <c r="G49" s="43"/>
      <c r="H49" s="43"/>
      <c r="I49" s="43"/>
      <c r="J49" s="43"/>
      <c r="K49" s="43"/>
    </row>
    <row r="50" spans="1:11">
      <c r="A50" s="43"/>
      <c r="B50" s="6"/>
      <c r="C50" s="43"/>
      <c r="D50" s="43"/>
      <c r="E50" s="43"/>
      <c r="F50" s="43"/>
      <c r="G50" s="43"/>
      <c r="H50" s="46"/>
      <c r="I50" s="46"/>
      <c r="J50" s="46"/>
      <c r="K50" s="43"/>
    </row>
    <row r="51" spans="1:11">
      <c r="B51" s="6"/>
      <c r="C51" s="43"/>
      <c r="D51" s="43"/>
      <c r="E51" s="43"/>
      <c r="F51" s="43"/>
      <c r="G51" s="43"/>
    </row>
    <row r="52" spans="1:11">
      <c r="B52" s="6"/>
      <c r="C52" s="43"/>
      <c r="D52" s="43"/>
      <c r="E52" s="43"/>
      <c r="F52" s="46"/>
      <c r="G52" s="46"/>
    </row>
    <row r="53" spans="1:11">
      <c r="B53" s="47" t="s">
        <v>34</v>
      </c>
      <c r="C53" s="48"/>
      <c r="D53" s="48"/>
    </row>
    <row r="54" spans="1:11">
      <c r="D54" s="12">
        <v>2013</v>
      </c>
      <c r="E54" s="12">
        <v>2014</v>
      </c>
      <c r="F54" s="12">
        <v>2015</v>
      </c>
      <c r="G54" s="12">
        <v>2016</v>
      </c>
      <c r="H54" s="12">
        <v>2017</v>
      </c>
      <c r="I54" s="12">
        <v>2018</v>
      </c>
    </row>
    <row r="55" spans="1:11">
      <c r="B55" s="11" t="s">
        <v>35</v>
      </c>
      <c r="C55" s="1"/>
      <c r="D55" s="49">
        <v>0.1</v>
      </c>
      <c r="E55" s="49">
        <v>0.32</v>
      </c>
      <c r="F55" s="50">
        <v>0.2</v>
      </c>
      <c r="G55" s="50">
        <v>0.12</v>
      </c>
      <c r="H55" s="50">
        <v>0.12</v>
      </c>
      <c r="I55" s="50">
        <v>0.12</v>
      </c>
    </row>
    <row r="56" spans="1:11">
      <c r="B56" s="11" t="s">
        <v>10</v>
      </c>
      <c r="C56" s="1"/>
      <c r="D56" s="51">
        <f>D9/D8</f>
        <v>2.6615858171428253E-2</v>
      </c>
      <c r="E56" s="51">
        <f>E9/E8</f>
        <v>4.370576430778263E-3</v>
      </c>
      <c r="F56" s="51">
        <f t="shared" ref="F56:I56" si="7">F9/F8</f>
        <v>3.3620980250973426E-3</v>
      </c>
      <c r="G56" s="51">
        <f t="shared" si="7"/>
        <v>2.9799926466854859E-3</v>
      </c>
      <c r="H56" s="51">
        <f t="shared" si="7"/>
        <v>2.826123346684297E-3</v>
      </c>
      <c r="I56" s="51">
        <f t="shared" si="7"/>
        <v>2.6708127828684036E-3</v>
      </c>
    </row>
    <row r="58" spans="1:11">
      <c r="B58" s="52" t="s">
        <v>36</v>
      </c>
      <c r="C58" s="53"/>
      <c r="D58" s="50">
        <f>D18/D14</f>
        <v>0.35543084969634542</v>
      </c>
      <c r="E58" s="50">
        <f>E18/E14</f>
        <v>0.35431140839551517</v>
      </c>
      <c r="F58" s="50">
        <f t="shared" ref="F58:I58" si="8">F18/F14</f>
        <v>0.33066966419864097</v>
      </c>
      <c r="G58" s="50">
        <f t="shared" si="8"/>
        <v>0.31312666851375687</v>
      </c>
      <c r="H58" s="50">
        <f t="shared" si="8"/>
        <v>0.31718896466416308</v>
      </c>
      <c r="I58" s="50">
        <f t="shared" si="8"/>
        <v>0.32017921006741218</v>
      </c>
    </row>
    <row r="59" spans="1:11">
      <c r="B59" s="52" t="s">
        <v>37</v>
      </c>
      <c r="C59" s="53"/>
      <c r="D59" s="50">
        <v>0.15</v>
      </c>
      <c r="E59" s="50">
        <f>E19/E18</f>
        <v>0.1636210521476025</v>
      </c>
      <c r="F59" s="50">
        <f t="shared" ref="F59:I59" si="9">F19/F18</f>
        <v>0.16373577504547074</v>
      </c>
      <c r="G59" s="50">
        <f t="shared" si="9"/>
        <v>0.16373577504547077</v>
      </c>
      <c r="H59" s="50">
        <f t="shared" si="9"/>
        <v>0.16373577504547077</v>
      </c>
      <c r="I59" s="50">
        <f t="shared" si="9"/>
        <v>0.16373577504547074</v>
      </c>
    </row>
    <row r="60" spans="1:11">
      <c r="B60" s="52" t="s">
        <v>38</v>
      </c>
      <c r="C60" s="53"/>
      <c r="D60" s="54">
        <f>D20/D14</f>
        <v>0.18975892013381637</v>
      </c>
      <c r="E60" s="54">
        <f>E20/E14</f>
        <v>0.12818696606533481</v>
      </c>
      <c r="F60" s="54">
        <f t="shared" ref="F60:I60" si="10">F20/F14</f>
        <v>0.10129023126233463</v>
      </c>
      <c r="G60" s="54">
        <f t="shared" si="10"/>
        <v>9.4913039596159099E-2</v>
      </c>
      <c r="H60" s="54">
        <f t="shared" si="10"/>
        <v>9.0512739565290823E-2</v>
      </c>
      <c r="I60" s="54">
        <f t="shared" si="10"/>
        <v>8.4953020113518421E-2</v>
      </c>
    </row>
    <row r="61" spans="1:11">
      <c r="B61" s="52" t="s">
        <v>39</v>
      </c>
      <c r="C61" s="53"/>
      <c r="D61" s="54">
        <f>D21/D14</f>
        <v>2.2092825403637644E-2</v>
      </c>
      <c r="E61" s="54">
        <f>E21/E14</f>
        <v>1.6779836865355422E-2</v>
      </c>
      <c r="F61" s="54">
        <f t="shared" ref="F61:I61" si="11">F21/F14</f>
        <v>1.2920986604151141E-2</v>
      </c>
      <c r="G61" s="54">
        <f t="shared" si="11"/>
        <v>1.1456868247942637E-2</v>
      </c>
      <c r="H61" s="54">
        <f t="shared" si="11"/>
        <v>1.0866970055050546E-2</v>
      </c>
      <c r="I61" s="54">
        <f t="shared" si="11"/>
        <v>1.0271362797849508E-2</v>
      </c>
    </row>
    <row r="62" spans="1:11">
      <c r="B62" s="52" t="s">
        <v>40</v>
      </c>
      <c r="C62" s="53"/>
      <c r="D62" s="54">
        <f>D24/D14</f>
        <v>0.21322465026890741</v>
      </c>
      <c r="E62" s="54">
        <f>E24/E14</f>
        <v>0.14931136608320048</v>
      </c>
      <c r="F62" s="54">
        <v>0.05</v>
      </c>
      <c r="G62" s="54">
        <v>0.05</v>
      </c>
      <c r="H62" s="54">
        <v>0.05</v>
      </c>
      <c r="I62" s="54">
        <v>0.05</v>
      </c>
    </row>
    <row r="63" spans="1:11">
      <c r="D63" s="55"/>
      <c r="E63" s="55"/>
      <c r="F63" s="55"/>
      <c r="G63" s="55"/>
      <c r="H63" s="55"/>
      <c r="I63" s="55"/>
    </row>
    <row r="64" spans="1:11">
      <c r="B64" s="56"/>
    </row>
    <row r="65" spans="2:2">
      <c r="B65" s="3"/>
    </row>
  </sheetData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 Gulkesen</dc:creator>
  <cp:lastModifiedBy>Salim Ucan</cp:lastModifiedBy>
  <dcterms:created xsi:type="dcterms:W3CDTF">2013-09-27T21:05:17Z</dcterms:created>
  <dcterms:modified xsi:type="dcterms:W3CDTF">2013-09-30T06:17:14Z</dcterms:modified>
</cp:coreProperties>
</file>